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Organisation\MIV_ESMI\Etudes\MTD_ecotox\MTD_ecotox\Campagne_évaluation_guide\Modèles\"/>
    </mc:Choice>
  </mc:AlternateContent>
  <xr:revisionPtr revIDLastSave="0" documentId="8_{DF10BA65-7E26-4917-987A-E2C087DA4A5D}" xr6:coauthVersionLast="47" xr6:coauthVersionMax="47" xr10:uidLastSave="{00000000-0000-0000-0000-000000000000}"/>
  <bookViews>
    <workbookView xWindow="-38520" yWindow="-120" windowWidth="38640" windowHeight="21120" activeTab="1" xr2:uid="{00000000-000D-0000-FFFF-FFFF00000000}"/>
  </bookViews>
  <sheets>
    <sheet name="Description de l'échantillon" sheetId="6" r:id="rId1"/>
    <sheet name="Informations essais ecotox" sheetId="7" r:id="rId2"/>
    <sheet name="Données brutes Huîtres" sheetId="8" r:id="rId3"/>
    <sheet name="Données brutes Copépodes" sheetId="16" r:id="rId4"/>
    <sheet name="Log" sheetId="1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8" l="1"/>
  <c r="J25" i="8"/>
  <c r="K25" i="8"/>
  <c r="H25" i="8"/>
  <c r="I24" i="8"/>
  <c r="J24" i="8"/>
  <c r="K24" i="8"/>
  <c r="H24" i="8"/>
  <c r="H8" i="8"/>
  <c r="B53" i="8"/>
  <c r="B54" i="8"/>
  <c r="B52" i="8"/>
  <c r="B48" i="8"/>
  <c r="B45" i="8"/>
  <c r="B46" i="8"/>
  <c r="B44" i="8"/>
  <c r="B41" i="8"/>
  <c r="B42" i="8"/>
  <c r="B40" i="8"/>
  <c r="B37" i="8"/>
  <c r="B38" i="8"/>
  <c r="B36" i="8"/>
  <c r="B33" i="8"/>
  <c r="B34" i="8"/>
  <c r="B32" i="8"/>
  <c r="B29" i="8"/>
  <c r="B30" i="8"/>
  <c r="B28" i="8"/>
  <c r="B25" i="8"/>
  <c r="B26" i="8"/>
  <c r="B24" i="8"/>
  <c r="A26" i="16"/>
  <c r="A27" i="16"/>
  <c r="A28" i="16"/>
  <c r="A29" i="16"/>
  <c r="A25" i="16"/>
  <c r="M20" i="16" l="1"/>
  <c r="M35" i="16" s="1"/>
  <c r="M19" i="16"/>
  <c r="M34" i="16" s="1"/>
  <c r="M18" i="16"/>
  <c r="M33" i="16" s="1"/>
  <c r="M17" i="16"/>
  <c r="M32" i="16" s="1"/>
  <c r="M16" i="16"/>
  <c r="M31" i="16" s="1"/>
  <c r="M15" i="16"/>
  <c r="M30" i="16" s="1"/>
  <c r="M14" i="16"/>
  <c r="M29" i="16" s="1"/>
  <c r="M13" i="16"/>
  <c r="M28" i="16" s="1"/>
  <c r="M12" i="16"/>
  <c r="M27" i="16" s="1"/>
  <c r="K30" i="16"/>
  <c r="K31" i="16" s="1"/>
  <c r="J30" i="16"/>
  <c r="J31" i="16" s="1"/>
  <c r="I30" i="16"/>
  <c r="I31" i="16" s="1"/>
  <c r="H30" i="16"/>
  <c r="H31" i="16" s="1"/>
  <c r="G30" i="16"/>
  <c r="G31" i="16" s="1"/>
  <c r="F30" i="16"/>
  <c r="F31" i="16" s="1"/>
  <c r="E30" i="16"/>
  <c r="E31" i="16" s="1"/>
  <c r="D30" i="16"/>
  <c r="D31" i="16" s="1"/>
  <c r="C30" i="16"/>
  <c r="C31" i="16" s="1"/>
  <c r="B30" i="16"/>
  <c r="B31" i="16" s="1"/>
  <c r="J25" i="16"/>
  <c r="I25" i="16"/>
  <c r="H25" i="16"/>
  <c r="G25" i="16"/>
  <c r="F25" i="16"/>
  <c r="E25" i="16"/>
  <c r="D25" i="16"/>
  <c r="C25" i="16"/>
  <c r="B25" i="16"/>
  <c r="K15" i="16"/>
  <c r="K16" i="16" s="1"/>
  <c r="J15" i="16"/>
  <c r="J16" i="16" s="1"/>
  <c r="I15" i="16"/>
  <c r="I16" i="16" s="1"/>
  <c r="H15" i="16"/>
  <c r="H16" i="16" s="1"/>
  <c r="G15" i="16"/>
  <c r="G16" i="16" s="1"/>
  <c r="F15" i="16"/>
  <c r="F16" i="16" s="1"/>
  <c r="E15" i="16"/>
  <c r="E16" i="16" s="1"/>
  <c r="D15" i="16"/>
  <c r="D16" i="16" s="1"/>
  <c r="C15" i="16"/>
  <c r="C16" i="16" s="1"/>
  <c r="B15" i="16"/>
  <c r="B16" i="16" s="1"/>
  <c r="C23" i="8"/>
  <c r="H18" i="8"/>
  <c r="H34" i="8" s="1"/>
  <c r="H17" i="8"/>
  <c r="H33" i="8" s="1"/>
  <c r="D55" i="8"/>
  <c r="C55" i="8"/>
  <c r="E54" i="8"/>
  <c r="E53" i="8"/>
  <c r="E52" i="8"/>
  <c r="D51" i="8"/>
  <c r="C51" i="8"/>
  <c r="E50" i="8"/>
  <c r="E49" i="8"/>
  <c r="E48" i="8"/>
  <c r="H16" i="8"/>
  <c r="H32" i="8" s="1"/>
  <c r="H15" i="8"/>
  <c r="H31" i="8" s="1"/>
  <c r="H14" i="8"/>
  <c r="H30" i="8" s="1"/>
  <c r="H13" i="8"/>
  <c r="H29" i="8" s="1"/>
  <c r="H12" i="8"/>
  <c r="H28" i="8" s="1"/>
  <c r="H11" i="8"/>
  <c r="H27" i="8" s="1"/>
  <c r="H10" i="8"/>
  <c r="H26" i="8" s="1"/>
  <c r="E20" i="8"/>
  <c r="D47" i="8"/>
  <c r="C47" i="8"/>
  <c r="E46" i="8"/>
  <c r="E45" i="8"/>
  <c r="E44" i="8"/>
  <c r="D43" i="8"/>
  <c r="C43" i="8"/>
  <c r="E42" i="8"/>
  <c r="E41" i="8"/>
  <c r="E40" i="8"/>
  <c r="D39" i="8"/>
  <c r="C39" i="8"/>
  <c r="E38" i="8"/>
  <c r="E37" i="8"/>
  <c r="E36" i="8"/>
  <c r="D35" i="8"/>
  <c r="C35" i="8"/>
  <c r="E34" i="8"/>
  <c r="E33" i="8"/>
  <c r="E32" i="8"/>
  <c r="D31" i="8"/>
  <c r="C31" i="8"/>
  <c r="E30" i="8"/>
  <c r="E29" i="8"/>
  <c r="E28" i="8"/>
  <c r="D27" i="8"/>
  <c r="C27" i="8"/>
  <c r="E26" i="8"/>
  <c r="E25" i="8"/>
  <c r="E24" i="8"/>
  <c r="D23" i="8"/>
  <c r="C14" i="8"/>
  <c r="B14" i="8"/>
  <c r="D13" i="8"/>
  <c r="D12" i="8"/>
  <c r="D11" i="8"/>
  <c r="D10" i="8"/>
  <c r="D9" i="8"/>
  <c r="D8" i="8"/>
  <c r="E22" i="8"/>
  <c r="E21" i="8"/>
  <c r="C30" i="7"/>
  <c r="E51" i="8" l="1"/>
  <c r="E55" i="8"/>
  <c r="E47" i="8"/>
  <c r="E35" i="8"/>
  <c r="E27" i="8"/>
  <c r="E39" i="8"/>
  <c r="E43" i="8"/>
  <c r="E31" i="8"/>
  <c r="E23" i="8"/>
  <c r="D14" i="8"/>
  <c r="F30" i="8" s="1"/>
  <c r="C19" i="7"/>
  <c r="F29" i="8" l="1"/>
  <c r="F21" i="8"/>
  <c r="F42" i="8"/>
  <c r="F54" i="8"/>
  <c r="F41" i="8"/>
  <c r="F40" i="8"/>
  <c r="F43" i="8" s="1"/>
  <c r="F53" i="8"/>
  <c r="F52" i="8"/>
  <c r="F55" i="8" s="1"/>
  <c r="F50" i="8"/>
  <c r="F49" i="8"/>
  <c r="F48" i="8"/>
  <c r="F46" i="8"/>
  <c r="F45" i="8"/>
  <c r="F44" i="8"/>
  <c r="F47" i="8" s="1"/>
  <c r="F34" i="8"/>
  <c r="F33" i="8"/>
  <c r="F32" i="8"/>
  <c r="F20" i="8"/>
  <c r="F36" i="8"/>
  <c r="F38" i="8"/>
  <c r="F26" i="8"/>
  <c r="F28" i="8"/>
  <c r="F25" i="8"/>
  <c r="F37" i="8"/>
  <c r="F22" i="8"/>
  <c r="F24" i="8"/>
  <c r="F51" i="8" l="1"/>
  <c r="F39" i="8"/>
  <c r="F31" i="8"/>
  <c r="F27" i="8"/>
  <c r="F35" i="8"/>
  <c r="F23" i="8"/>
</calcChain>
</file>

<file path=xl/sharedStrings.xml><?xml version="1.0" encoding="utf-8"?>
<sst xmlns="http://schemas.openxmlformats.org/spreadsheetml/2006/main" count="150" uniqueCount="93">
  <si>
    <t>pH</t>
  </si>
  <si>
    <t>Témoin</t>
  </si>
  <si>
    <t>Moyenne</t>
  </si>
  <si>
    <t>Conc 2</t>
  </si>
  <si>
    <t>Conc 3</t>
  </si>
  <si>
    <t>Conc 4</t>
  </si>
  <si>
    <t>Conc 5</t>
  </si>
  <si>
    <t>Conc 6</t>
  </si>
  <si>
    <t>Conc 7</t>
  </si>
  <si>
    <t>Localisation du prélèvement</t>
  </si>
  <si>
    <t>Description, aspect, couleur</t>
  </si>
  <si>
    <t>Mode de conservation des échantillons avant essais</t>
  </si>
  <si>
    <t>Prétraitement de l’échantillon (décantation, filtration…)</t>
  </si>
  <si>
    <t xml:space="preserve">Aspect, couleur de l’échantillon avant essai </t>
  </si>
  <si>
    <t>Modalités de transport</t>
  </si>
  <si>
    <t>Oxygène dissous</t>
  </si>
  <si>
    <t xml:space="preserve">Conductivité </t>
  </si>
  <si>
    <t>Date de réalisation de l'essai</t>
  </si>
  <si>
    <t>Référence normative</t>
  </si>
  <si>
    <t>Espèce</t>
  </si>
  <si>
    <t xml:space="preserve">Données de caractérisation physico-chimiques des dilutions réalisées (min, max et valeurs intermédiaires) si pas de demande spécifique dans le texte normatif. </t>
  </si>
  <si>
    <t>Date de prélèvement</t>
  </si>
  <si>
    <t>REFERENCE Laboratoire</t>
  </si>
  <si>
    <t>Date de réception au laboratoire</t>
  </si>
  <si>
    <t>Type de rejet (direct ou indirect)</t>
  </si>
  <si>
    <t>Si rejet direct, masse d'eau réceptrice</t>
  </si>
  <si>
    <t>Si rejet indirect, station d'épuration urbaine ou industrielle et sa référence</t>
  </si>
  <si>
    <t>Préleveur</t>
  </si>
  <si>
    <t>Identification du site</t>
  </si>
  <si>
    <t>Remarque(s) et/ou complément(s)</t>
  </si>
  <si>
    <t>Surveillance de l'écotoxicité des rejets aqueux (MTD)</t>
  </si>
  <si>
    <t>Dates de réalisation de l'essai</t>
  </si>
  <si>
    <t xml:space="preserve">Si la CE50 n'est pas déterminable, % d’effet à la plus forte concentration testée (ou plus faible dilution)  </t>
  </si>
  <si>
    <t>Type d'effluent (eau douce, eau saumâtre ou eau saline)</t>
  </si>
  <si>
    <t>Réplicat 1</t>
  </si>
  <si>
    <t>Réplicat 2</t>
  </si>
  <si>
    <t>Concentrations (%)</t>
  </si>
  <si>
    <t>Unité Toxique</t>
  </si>
  <si>
    <t>Substance de référence : Nom</t>
  </si>
  <si>
    <t>Substance de référence: Date de réalisation de l’essai</t>
  </si>
  <si>
    <t>Substance de référence : Valeur de CE50 (mg/L)</t>
  </si>
  <si>
    <t xml:space="preserve">Méthode de calcul de la CE50 </t>
  </si>
  <si>
    <t>CE50  Intervalle de confiance</t>
  </si>
  <si>
    <t>Flaconnage et volume</t>
  </si>
  <si>
    <t>Méthode de calcul de la CE50</t>
  </si>
  <si>
    <t>Commentaire</t>
  </si>
  <si>
    <t>Réplicat 3</t>
  </si>
  <si>
    <t>Normales</t>
  </si>
  <si>
    <t>Anormales</t>
  </si>
  <si>
    <t>Pourcentage brut de larves anormales</t>
  </si>
  <si>
    <t>Pourcentage net de larves anormales</t>
  </si>
  <si>
    <r>
      <t>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(%)</t>
    </r>
  </si>
  <si>
    <t>Salinité (‰)</t>
  </si>
  <si>
    <t>Méthode</t>
  </si>
  <si>
    <t>NF EN ISO 10523</t>
  </si>
  <si>
    <t>NF EN ISO 5814</t>
  </si>
  <si>
    <t>Méthode interne</t>
  </si>
  <si>
    <t>Conc 8</t>
  </si>
  <si>
    <t>Conc 9</t>
  </si>
  <si>
    <t>Concentration (%)</t>
  </si>
  <si>
    <t xml:space="preserve">RESULTATS APRES 24 HEURES </t>
  </si>
  <si>
    <t>I</t>
  </si>
  <si>
    <t>II</t>
  </si>
  <si>
    <t>III</t>
  </si>
  <si>
    <t>IV</t>
  </si>
  <si>
    <t>Total vivantes</t>
  </si>
  <si>
    <t>Mortalité %</t>
  </si>
  <si>
    <t xml:space="preserve"> RESULTATS APRES 48 HEURES </t>
  </si>
  <si>
    <t>Détermination de la toxicité d'échantillons aqueux sur le développement embryolarvaire de l'huître creuse</t>
  </si>
  <si>
    <t>NF ISO 17244</t>
  </si>
  <si>
    <t>Crassostra gigas</t>
  </si>
  <si>
    <t>ISO 16778</t>
  </si>
  <si>
    <t>Essai aux premiers stades de la vie de copépodes</t>
  </si>
  <si>
    <t>Acartia tonsa</t>
  </si>
  <si>
    <t>Conc 1</t>
  </si>
  <si>
    <t>Date</t>
  </si>
  <si>
    <t>Fichier source</t>
  </si>
  <si>
    <t>Onglet</t>
  </si>
  <si>
    <t>Modification</t>
  </si>
  <si>
    <t>Proposition _modele_saisie_résultats_ecotox</t>
  </si>
  <si>
    <t>Proposition _modele_saisie_résultats_ecotox marine</t>
  </si>
  <si>
    <t>Données brutes Huîtres</t>
  </si>
  <si>
    <t>Création onglet Données brutes Huîtres selon modèle "saisie_résultats_ecotox"</t>
  </si>
  <si>
    <t>Données brutes Copépodes</t>
  </si>
  <si>
    <t>Création onglet Données brutes Copépodes selon modèle "saisie_résultats_ecotox"</t>
  </si>
  <si>
    <t xml:space="preserve">Echantillon : </t>
  </si>
  <si>
    <t xml:space="preserve">Début d'essai : </t>
  </si>
  <si>
    <t xml:space="preserve">Fin d'essai : </t>
  </si>
  <si>
    <t>Fin d'essai :</t>
  </si>
  <si>
    <t>Début d'essai :</t>
  </si>
  <si>
    <t>Echantillon :</t>
  </si>
  <si>
    <t>Témoins négatifs :</t>
  </si>
  <si>
    <t xml:space="preserve">Valeur de CE50 en %  de l’effluent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</si>
</sst>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5" x14ac:knownFonts="1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i/>
      <sz val="11"/>
      <name val="Arial"/>
      <family val="2"/>
    </font>
    <font>
      <sz val="9"/>
      <name val="Arial"/>
      <family val="2"/>
    </font>
    <font>
      <b/>
      <vertAlign val="subscript"/>
      <sz val="11"/>
      <name val="Arial"/>
      <family val="2"/>
    </font>
    <font>
      <sz val="10"/>
      <name val="MS Sans Serif"/>
      <family val="2"/>
    </font>
    <font>
      <b/>
      <u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13" fillId="0" borderId="0"/>
  </cellStyleXfs>
  <cellXfs count="154">
    <xf numFmtId="0" fontId="0" fillId="0" borderId="0" xfId="0"/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5" fillId="0" borderId="0" xfId="0" applyFont="1"/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0" fontId="2" fillId="0" borderId="0" xfId="0" applyFont="1"/>
    <xf numFmtId="0" fontId="6" fillId="0" borderId="12" xfId="0" applyFont="1" applyBorder="1" applyAlignment="1">
      <alignment vertical="center" wrapText="1"/>
    </xf>
    <xf numFmtId="0" fontId="0" fillId="0" borderId="0" xfId="0" applyProtection="1">
      <protection locked="0"/>
    </xf>
    <xf numFmtId="0" fontId="6" fillId="7" borderId="30" xfId="0" applyFont="1" applyFill="1" applyBorder="1" applyAlignment="1">
      <alignment vertical="center" wrapText="1"/>
    </xf>
    <xf numFmtId="0" fontId="6" fillId="7" borderId="23" xfId="0" applyFont="1" applyFill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vertical="center" wrapText="1"/>
    </xf>
    <xf numFmtId="0" fontId="6" fillId="0" borderId="30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9" fillId="0" borderId="0" xfId="0" applyFont="1"/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9" fontId="2" fillId="0" borderId="1" xfId="0" applyNumberFormat="1" applyFont="1" applyBorder="1" applyAlignment="1" applyProtection="1">
      <alignment horizontal="left" vertical="center" wrapText="1"/>
      <protection locked="0"/>
    </xf>
    <xf numFmtId="14" fontId="2" fillId="0" borderId="1" xfId="0" applyNumberFormat="1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8" borderId="1" xfId="0" applyFont="1" applyFill="1" applyBorder="1" applyAlignment="1">
      <alignment horizontal="left" vertical="center" wrapText="1"/>
    </xf>
    <xf numFmtId="0" fontId="6" fillId="9" borderId="41" xfId="0" applyFont="1" applyFill="1" applyBorder="1" applyProtection="1">
      <protection locked="0"/>
    </xf>
    <xf numFmtId="0" fontId="0" fillId="9" borderId="38" xfId="0" applyFill="1" applyBorder="1" applyProtection="1">
      <protection locked="0"/>
    </xf>
    <xf numFmtId="0" fontId="0" fillId="9" borderId="42" xfId="0" applyFill="1" applyBorder="1" applyProtection="1">
      <protection locked="0"/>
    </xf>
    <xf numFmtId="0" fontId="0" fillId="9" borderId="46" xfId="0" applyFill="1" applyBorder="1" applyProtection="1">
      <protection locked="0"/>
    </xf>
    <xf numFmtId="0" fontId="0" fillId="9" borderId="0" xfId="0" applyFill="1" applyProtection="1">
      <protection locked="0"/>
    </xf>
    <xf numFmtId="0" fontId="0" fillId="9" borderId="47" xfId="0" applyFill="1" applyBorder="1" applyProtection="1">
      <protection locked="0"/>
    </xf>
    <xf numFmtId="0" fontId="0" fillId="9" borderId="43" xfId="0" applyFill="1" applyBorder="1" applyProtection="1">
      <protection locked="0"/>
    </xf>
    <xf numFmtId="0" fontId="0" fillId="9" borderId="37" xfId="0" applyFill="1" applyBorder="1" applyProtection="1">
      <protection locked="0"/>
    </xf>
    <xf numFmtId="0" fontId="0" fillId="9" borderId="44" xfId="0" applyFill="1" applyBorder="1" applyProtection="1">
      <protection locked="0"/>
    </xf>
    <xf numFmtId="1" fontId="5" fillId="0" borderId="25" xfId="0" applyNumberFormat="1" applyFont="1" applyBorder="1" applyAlignment="1" applyProtection="1">
      <alignment horizontal="center" vertical="center"/>
      <protection locked="0"/>
    </xf>
    <xf numFmtId="1" fontId="5" fillId="0" borderId="28" xfId="0" applyNumberFormat="1" applyFont="1" applyBorder="1" applyAlignment="1" applyProtection="1">
      <alignment horizontal="center" vertical="center"/>
      <protection locked="0"/>
    </xf>
    <xf numFmtId="1" fontId="5" fillId="0" borderId="15" xfId="0" applyNumberFormat="1" applyFont="1" applyBorder="1" applyAlignment="1" applyProtection="1">
      <alignment horizontal="center" vertical="center"/>
      <protection locked="0"/>
    </xf>
    <xf numFmtId="1" fontId="5" fillId="0" borderId="20" xfId="0" applyNumberFormat="1" applyFont="1" applyBorder="1" applyAlignment="1" applyProtection="1">
      <alignment horizontal="center" vertical="center"/>
      <protection locked="0"/>
    </xf>
    <xf numFmtId="9" fontId="4" fillId="8" borderId="40" xfId="1" applyFont="1" applyFill="1" applyBorder="1" applyAlignment="1">
      <alignment horizontal="center" vertical="center"/>
    </xf>
    <xf numFmtId="0" fontId="2" fillId="0" borderId="43" xfId="0" applyFont="1" applyBorder="1"/>
    <xf numFmtId="0" fontId="2" fillId="0" borderId="37" xfId="0" applyFont="1" applyBorder="1"/>
    <xf numFmtId="0" fontId="2" fillId="0" borderId="44" xfId="0" applyFont="1" applyBorder="1"/>
    <xf numFmtId="0" fontId="11" fillId="2" borderId="0" xfId="0" applyFont="1" applyFill="1" applyAlignment="1">
      <alignment horizontal="center" wrapText="1"/>
    </xf>
    <xf numFmtId="0" fontId="7" fillId="0" borderId="0" xfId="0" applyFont="1" applyAlignment="1">
      <alignment horizontal="left" vertical="center"/>
    </xf>
    <xf numFmtId="0" fontId="4" fillId="3" borderId="45" xfId="0" applyFont="1" applyFill="1" applyBorder="1" applyAlignment="1" applyProtection="1">
      <alignment horizontal="center" vertical="center" wrapText="1"/>
      <protection locked="0"/>
    </xf>
    <xf numFmtId="1" fontId="5" fillId="2" borderId="33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4" fillId="6" borderId="25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165" fontId="5" fillId="2" borderId="28" xfId="0" applyNumberFormat="1" applyFont="1" applyFill="1" applyBorder="1" applyAlignment="1">
      <alignment horizontal="center" vertical="center"/>
    </xf>
    <xf numFmtId="165" fontId="5" fillId="2" borderId="20" xfId="0" applyNumberFormat="1" applyFont="1" applyFill="1" applyBorder="1" applyAlignment="1">
      <alignment horizontal="center" vertical="center"/>
    </xf>
    <xf numFmtId="1" fontId="5" fillId="2" borderId="24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1" fontId="5" fillId="2" borderId="10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165" fontId="5" fillId="2" borderId="21" xfId="0" applyNumberFormat="1" applyFont="1" applyFill="1" applyBorder="1" applyAlignment="1">
      <alignment horizontal="center" vertical="center"/>
    </xf>
    <xf numFmtId="1" fontId="5" fillId="0" borderId="16" xfId="0" applyNumberFormat="1" applyFont="1" applyBorder="1" applyAlignment="1" applyProtection="1">
      <alignment horizontal="center" vertical="center"/>
      <protection locked="0"/>
    </xf>
    <xf numFmtId="1" fontId="5" fillId="0" borderId="21" xfId="0" applyNumberFormat="1" applyFont="1" applyBorder="1" applyAlignment="1" applyProtection="1">
      <alignment horizontal="center" vertical="center"/>
      <protection locked="0"/>
    </xf>
    <xf numFmtId="0" fontId="4" fillId="4" borderId="2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9" fontId="5" fillId="2" borderId="25" xfId="1" applyFont="1" applyFill="1" applyBorder="1" applyAlignment="1">
      <alignment horizontal="center" vertical="center"/>
    </xf>
    <xf numFmtId="9" fontId="5" fillId="2" borderId="15" xfId="1" applyFont="1" applyFill="1" applyBorder="1" applyAlignment="1">
      <alignment horizontal="center" vertical="center"/>
    </xf>
    <xf numFmtId="9" fontId="5" fillId="2" borderId="16" xfId="1" applyFont="1" applyFill="1" applyBorder="1" applyAlignment="1">
      <alignment horizontal="center" vertical="center"/>
    </xf>
    <xf numFmtId="165" fontId="5" fillId="2" borderId="25" xfId="1" applyNumberFormat="1" applyFont="1" applyFill="1" applyBorder="1" applyAlignment="1">
      <alignment horizontal="center" vertical="center"/>
    </xf>
    <xf numFmtId="165" fontId="5" fillId="2" borderId="15" xfId="1" applyNumberFormat="1" applyFont="1" applyFill="1" applyBorder="1" applyAlignment="1">
      <alignment horizontal="center" vertical="center"/>
    </xf>
    <xf numFmtId="165" fontId="5" fillId="2" borderId="16" xfId="1" applyNumberFormat="1" applyFont="1" applyFill="1" applyBorder="1" applyAlignment="1">
      <alignment horizontal="center" vertical="center"/>
    </xf>
    <xf numFmtId="165" fontId="4" fillId="8" borderId="40" xfId="1" applyNumberFormat="1" applyFont="1" applyFill="1" applyBorder="1" applyAlignment="1">
      <alignment horizontal="center" vertical="center"/>
    </xf>
    <xf numFmtId="165" fontId="5" fillId="2" borderId="48" xfId="1" applyNumberFormat="1" applyFont="1" applyFill="1" applyBorder="1" applyAlignment="1">
      <alignment horizontal="center" vertical="center"/>
    </xf>
    <xf numFmtId="165" fontId="5" fillId="2" borderId="49" xfId="1" applyNumberFormat="1" applyFont="1" applyFill="1" applyBorder="1" applyAlignment="1">
      <alignment horizontal="center" vertical="center"/>
    </xf>
    <xf numFmtId="165" fontId="5" fillId="2" borderId="44" xfId="1" applyNumberFormat="1" applyFont="1" applyFill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1" fillId="0" borderId="0" xfId="2"/>
    <xf numFmtId="0" fontId="1" fillId="0" borderId="37" xfId="2" applyBorder="1"/>
    <xf numFmtId="0" fontId="4" fillId="0" borderId="13" xfId="2" applyFont="1" applyBorder="1" applyAlignment="1">
      <alignment horizontal="center" vertical="center" wrapText="1"/>
    </xf>
    <xf numFmtId="0" fontId="4" fillId="0" borderId="40" xfId="2" applyFont="1" applyBorder="1" applyAlignment="1">
      <alignment horizontal="center" vertical="center" wrapText="1"/>
    </xf>
    <xf numFmtId="164" fontId="5" fillId="0" borderId="13" xfId="2" applyNumberFormat="1" applyFont="1" applyBorder="1" applyAlignment="1">
      <alignment horizontal="center" vertical="center" wrapText="1"/>
    </xf>
    <xf numFmtId="0" fontId="5" fillId="0" borderId="13" xfId="2" applyFont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3" xfId="2" applyNumberFormat="1" applyFont="1" applyFill="1" applyBorder="1" applyAlignment="1">
      <alignment horizontal="center" vertical="center" wrapText="1"/>
    </xf>
    <xf numFmtId="0" fontId="5" fillId="6" borderId="13" xfId="2" applyFont="1" applyFill="1" applyBorder="1" applyAlignment="1">
      <alignment horizontal="center" vertical="center" wrapText="1"/>
    </xf>
    <xf numFmtId="165" fontId="4" fillId="8" borderId="8" xfId="1" applyNumberFormat="1" applyFont="1" applyFill="1" applyBorder="1" applyAlignment="1">
      <alignment horizontal="center" vertical="center"/>
    </xf>
    <xf numFmtId="165" fontId="4" fillId="8" borderId="14" xfId="1" applyNumberFormat="1" applyFont="1" applyFill="1" applyBorder="1" applyAlignment="1">
      <alignment horizontal="center" vertical="center"/>
    </xf>
    <xf numFmtId="165" fontId="4" fillId="8" borderId="13" xfId="1" applyNumberFormat="1" applyFont="1" applyFill="1" applyBorder="1" applyAlignment="1">
      <alignment horizontal="center" vertical="center"/>
    </xf>
    <xf numFmtId="165" fontId="4" fillId="8" borderId="7" xfId="1" applyNumberFormat="1" applyFont="1" applyFill="1" applyBorder="1" applyAlignment="1">
      <alignment horizontal="center" vertical="center"/>
    </xf>
    <xf numFmtId="11" fontId="4" fillId="0" borderId="0" xfId="0" quotePrefix="1" applyNumberFormat="1" applyFont="1" applyAlignment="1">
      <alignment horizontal="center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Continuous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165" fontId="4" fillId="3" borderId="30" xfId="1" applyNumberFormat="1" applyFont="1" applyFill="1" applyBorder="1" applyAlignment="1" applyProtection="1">
      <alignment horizontal="center" vertical="center" wrapText="1"/>
      <protection locked="0"/>
    </xf>
    <xf numFmtId="165" fontId="4" fillId="3" borderId="6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23" xfId="0" applyFont="1" applyFill="1" applyBorder="1" applyAlignment="1" applyProtection="1">
      <alignment horizontal="center" vertical="center" wrapText="1"/>
      <protection locked="0"/>
    </xf>
    <xf numFmtId="9" fontId="5" fillId="0" borderId="50" xfId="3" applyNumberFormat="1" applyFont="1" applyBorder="1" applyAlignment="1">
      <alignment horizontal="center" vertical="center"/>
    </xf>
    <xf numFmtId="9" fontId="5" fillId="0" borderId="51" xfId="3" applyNumberFormat="1" applyFont="1" applyBorder="1" applyAlignment="1">
      <alignment horizontal="center" vertical="center"/>
    </xf>
    <xf numFmtId="9" fontId="5" fillId="0" borderId="49" xfId="3" applyNumberFormat="1" applyFont="1" applyBorder="1" applyAlignment="1">
      <alignment horizontal="center" vertical="center"/>
    </xf>
    <xf numFmtId="0" fontId="5" fillId="0" borderId="30" xfId="3" applyFont="1" applyBorder="1" applyAlignment="1">
      <alignment horizontal="center" vertical="center"/>
    </xf>
    <xf numFmtId="0" fontId="5" fillId="0" borderId="6" xfId="3" applyFont="1" applyBorder="1" applyAlignment="1">
      <alignment horizontal="center" vertical="center"/>
    </xf>
    <xf numFmtId="0" fontId="5" fillId="0" borderId="23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9" fontId="5" fillId="0" borderId="0" xfId="3" applyNumberFormat="1" applyFont="1" applyAlignment="1">
      <alignment horizontal="center" vertical="center"/>
    </xf>
    <xf numFmtId="0" fontId="5" fillId="6" borderId="14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/>
    </xf>
    <xf numFmtId="0" fontId="5" fillId="6" borderId="40" xfId="0" applyFont="1" applyFill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14" fontId="0" fillId="0" borderId="1" xfId="0" applyNumberFormat="1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0" xfId="0" applyAlignment="1">
      <alignment wrapText="1"/>
    </xf>
    <xf numFmtId="11" fontId="14" fillId="0" borderId="0" xfId="0" quotePrefix="1" applyNumberFormat="1" applyFont="1" applyAlignment="1">
      <alignment horizontal="left" vertical="center"/>
    </xf>
    <xf numFmtId="0" fontId="7" fillId="5" borderId="12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4" borderId="41" xfId="0" applyFont="1" applyFill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6" fillId="0" borderId="53" xfId="0" applyFont="1" applyBorder="1" applyAlignment="1" applyProtection="1">
      <alignment horizontal="left" vertical="center"/>
      <protection locked="0"/>
    </xf>
    <xf numFmtId="0" fontId="6" fillId="0" borderId="42" xfId="0" applyFont="1" applyBorder="1" applyAlignment="1" applyProtection="1">
      <alignment horizontal="left" vertical="center"/>
      <protection locked="0"/>
    </xf>
    <xf numFmtId="0" fontId="4" fillId="4" borderId="50" xfId="0" applyFont="1" applyFill="1" applyBorder="1" applyAlignment="1">
      <alignment horizontal="center" vertical="center"/>
    </xf>
    <xf numFmtId="0" fontId="4" fillId="4" borderId="49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165" fontId="4" fillId="4" borderId="34" xfId="1" applyNumberFormat="1" applyFont="1" applyFill="1" applyBorder="1" applyAlignment="1">
      <alignment horizontal="center" vertical="center" wrapText="1"/>
    </xf>
    <xf numFmtId="165" fontId="4" fillId="4" borderId="35" xfId="1" applyNumberFormat="1" applyFont="1" applyFill="1" applyBorder="1" applyAlignment="1">
      <alignment horizontal="center" vertical="center" wrapText="1"/>
    </xf>
    <xf numFmtId="165" fontId="4" fillId="4" borderId="26" xfId="1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4" fillId="4" borderId="30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4" borderId="31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6" fillId="0" borderId="3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</cellXfs>
  <cellStyles count="4">
    <cellStyle name="Normal" xfId="0" builtinId="0"/>
    <cellStyle name="Normal 2" xfId="2" xr:uid="{564B5623-1D23-4DCB-938D-788FE57F5F19}"/>
    <cellStyle name="Normal_aspâch24h (2)" xfId="3" xr:uid="{00042882-81E3-4928-A681-B48F41569F80}"/>
    <cellStyle name="Pourcentage" xfId="1" builtinId="5"/>
  </cellStyles>
  <dxfs count="0"/>
  <tableStyles count="0" defaultTableStyle="TableStyleMedium2" defaultPivotStyle="PivotStyleLight16"/>
  <colors>
    <mruColors>
      <color rgb="FFFFFF99"/>
      <color rgb="FFFFFFC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01CD5-2553-4C92-8111-3DF242C9BD14}">
  <dimension ref="A1:C15"/>
  <sheetViews>
    <sheetView showGridLines="0" workbookViewId="0">
      <selection activeCell="B22" sqref="B22"/>
    </sheetView>
  </sheetViews>
  <sheetFormatPr baseColWidth="10" defaultColWidth="11.42578125" defaultRowHeight="12.75" x14ac:dyDescent="0.2"/>
  <cols>
    <col min="1" max="1" width="11.42578125" style="8"/>
    <col min="2" max="2" width="35.28515625" style="8" customWidth="1"/>
    <col min="3" max="3" width="52.140625" style="8" customWidth="1"/>
    <col min="4" max="16384" width="11.42578125" style="8"/>
  </cols>
  <sheetData>
    <row r="1" spans="1:3" ht="13.5" thickBot="1" x14ac:dyDescent="0.25"/>
    <row r="2" spans="1:3" ht="30" customHeight="1" thickBot="1" x14ac:dyDescent="0.25">
      <c r="B2" s="11" t="s">
        <v>22</v>
      </c>
      <c r="C2" s="12"/>
    </row>
    <row r="3" spans="1:3" ht="30" customHeight="1" x14ac:dyDescent="0.2">
      <c r="A3" s="1"/>
      <c r="B3" s="5" t="s">
        <v>28</v>
      </c>
      <c r="C3" s="13"/>
    </row>
    <row r="4" spans="1:3" ht="30" customHeight="1" x14ac:dyDescent="0.2">
      <c r="A4" s="1"/>
      <c r="B4" s="6" t="s">
        <v>24</v>
      </c>
      <c r="C4" s="14"/>
    </row>
    <row r="5" spans="1:3" ht="33.75" customHeight="1" x14ac:dyDescent="0.2">
      <c r="A5" s="1"/>
      <c r="B5" s="6" t="s">
        <v>25</v>
      </c>
      <c r="C5" s="14"/>
    </row>
    <row r="6" spans="1:3" ht="48" customHeight="1" thickBot="1" x14ac:dyDescent="0.25">
      <c r="A6" s="1"/>
      <c r="B6" s="7" t="s">
        <v>26</v>
      </c>
      <c r="C6" s="15"/>
    </row>
    <row r="7" spans="1:3" ht="30" customHeight="1" x14ac:dyDescent="0.2">
      <c r="A7" s="1"/>
      <c r="B7" s="5" t="s">
        <v>27</v>
      </c>
      <c r="C7" s="13"/>
    </row>
    <row r="8" spans="1:3" ht="30" customHeight="1" x14ac:dyDescent="0.2">
      <c r="B8" s="6" t="s">
        <v>21</v>
      </c>
      <c r="C8" s="16"/>
    </row>
    <row r="9" spans="1:3" ht="30" customHeight="1" x14ac:dyDescent="0.2">
      <c r="B9" s="6" t="s">
        <v>9</v>
      </c>
      <c r="C9" s="14"/>
    </row>
    <row r="10" spans="1:3" ht="30" customHeight="1" x14ac:dyDescent="0.2">
      <c r="B10" s="6" t="s">
        <v>10</v>
      </c>
      <c r="C10" s="14"/>
    </row>
    <row r="11" spans="1:3" ht="30" customHeight="1" x14ac:dyDescent="0.2">
      <c r="B11" s="6" t="s">
        <v>43</v>
      </c>
      <c r="C11" s="14"/>
    </row>
    <row r="12" spans="1:3" ht="30" customHeight="1" thickBot="1" x14ac:dyDescent="0.25">
      <c r="B12" s="7" t="s">
        <v>14</v>
      </c>
      <c r="C12" s="15"/>
    </row>
    <row r="13" spans="1:3" ht="30" customHeight="1" x14ac:dyDescent="0.2">
      <c r="B13" s="5" t="s">
        <v>23</v>
      </c>
      <c r="C13" s="13"/>
    </row>
    <row r="14" spans="1:3" ht="30" customHeight="1" thickBot="1" x14ac:dyDescent="0.25">
      <c r="B14" s="7" t="s">
        <v>11</v>
      </c>
      <c r="C14" s="15"/>
    </row>
    <row r="15" spans="1:3" ht="60" customHeight="1" thickBot="1" x14ac:dyDescent="0.25">
      <c r="B15" s="17" t="s">
        <v>29</v>
      </c>
      <c r="C15" s="1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2B43F-B994-4F04-9A88-2D6E40CB327B}">
  <dimension ref="A2:C76"/>
  <sheetViews>
    <sheetView tabSelected="1" zoomScale="70" zoomScaleNormal="70" workbookViewId="0">
      <selection activeCell="B33" sqref="B33"/>
    </sheetView>
  </sheetViews>
  <sheetFormatPr baseColWidth="10" defaultColWidth="11.42578125" defaultRowHeight="12.75" x14ac:dyDescent="0.2"/>
  <cols>
    <col min="1" max="1" width="11.42578125" style="8"/>
    <col min="2" max="2" width="79.5703125" style="8" customWidth="1"/>
    <col min="3" max="3" width="33" style="8" customWidth="1"/>
    <col min="4" max="4" width="11" style="8" customWidth="1"/>
    <col min="5" max="16384" width="11.42578125" style="8"/>
  </cols>
  <sheetData>
    <row r="2" spans="2:3" ht="20.25" x14ac:dyDescent="0.3">
      <c r="B2" s="19" t="s">
        <v>30</v>
      </c>
    </row>
    <row r="4" spans="2:3" ht="30" customHeight="1" x14ac:dyDescent="0.2">
      <c r="B4" s="2" t="s">
        <v>12</v>
      </c>
      <c r="C4" s="22"/>
    </row>
    <row r="5" spans="2:3" ht="30" customHeight="1" x14ac:dyDescent="0.2">
      <c r="B5" s="2" t="s">
        <v>13</v>
      </c>
      <c r="C5" s="22"/>
    </row>
    <row r="6" spans="2:3" ht="30" customHeight="1" x14ac:dyDescent="0.2">
      <c r="B6" s="2" t="s">
        <v>0</v>
      </c>
      <c r="C6" s="22"/>
    </row>
    <row r="7" spans="2:3" ht="30" customHeight="1" x14ac:dyDescent="0.2">
      <c r="B7" s="2" t="s">
        <v>15</v>
      </c>
      <c r="C7" s="23"/>
    </row>
    <row r="8" spans="2:3" ht="30" customHeight="1" x14ac:dyDescent="0.2">
      <c r="B8" s="2" t="s">
        <v>16</v>
      </c>
      <c r="C8" s="22"/>
    </row>
    <row r="9" spans="2:3" ht="30" customHeight="1" x14ac:dyDescent="0.2">
      <c r="B9" s="9" t="s">
        <v>33</v>
      </c>
      <c r="C9" s="22"/>
    </row>
    <row r="10" spans="2:3" ht="30" customHeight="1" x14ac:dyDescent="0.2">
      <c r="B10" s="123" t="s">
        <v>68</v>
      </c>
      <c r="C10" s="124"/>
    </row>
    <row r="11" spans="2:3" ht="30" customHeight="1" x14ac:dyDescent="0.2">
      <c r="B11" s="2" t="s">
        <v>31</v>
      </c>
      <c r="C11" s="24"/>
    </row>
    <row r="12" spans="2:3" ht="30" customHeight="1" x14ac:dyDescent="0.2">
      <c r="B12" s="2" t="s">
        <v>38</v>
      </c>
      <c r="C12" s="24"/>
    </row>
    <row r="13" spans="2:3" ht="30" customHeight="1" x14ac:dyDescent="0.2">
      <c r="B13" s="2" t="s">
        <v>39</v>
      </c>
      <c r="C13" s="24"/>
    </row>
    <row r="14" spans="2:3" ht="30" customHeight="1" x14ac:dyDescent="0.2">
      <c r="B14" s="2" t="s">
        <v>40</v>
      </c>
      <c r="C14" s="22"/>
    </row>
    <row r="15" spans="2:3" ht="30" customHeight="1" x14ac:dyDescent="0.2">
      <c r="B15" s="2" t="s">
        <v>92</v>
      </c>
      <c r="C15" s="22"/>
    </row>
    <row r="16" spans="2:3" ht="30" customHeight="1" x14ac:dyDescent="0.2">
      <c r="B16" s="2" t="s">
        <v>42</v>
      </c>
      <c r="C16" s="22"/>
    </row>
    <row r="17" spans="1:3" ht="30" customHeight="1" x14ac:dyDescent="0.2">
      <c r="B17" s="2" t="s">
        <v>32</v>
      </c>
      <c r="C17" s="22"/>
    </row>
    <row r="18" spans="1:3" ht="29.1" customHeight="1" x14ac:dyDescent="0.2">
      <c r="B18" s="2" t="s">
        <v>41</v>
      </c>
      <c r="C18" s="22"/>
    </row>
    <row r="19" spans="1:3" ht="29.1" customHeight="1" x14ac:dyDescent="0.2">
      <c r="B19" s="9" t="s">
        <v>37</v>
      </c>
      <c r="C19" s="20" t="e">
        <f>100/C15</f>
        <v>#DIV/0!</v>
      </c>
    </row>
    <row r="20" spans="1:3" ht="30" customHeight="1" x14ac:dyDescent="0.2">
      <c r="A20" s="21"/>
      <c r="B20" s="123" t="s">
        <v>72</v>
      </c>
      <c r="C20" s="125"/>
    </row>
    <row r="21" spans="1:3" ht="30" customHeight="1" x14ac:dyDescent="0.2">
      <c r="B21" s="2" t="s">
        <v>17</v>
      </c>
      <c r="C21" s="24"/>
    </row>
    <row r="22" spans="1:3" ht="30" customHeight="1" x14ac:dyDescent="0.2">
      <c r="B22" s="2" t="s">
        <v>38</v>
      </c>
      <c r="C22" s="24"/>
    </row>
    <row r="23" spans="1:3" ht="30" customHeight="1" x14ac:dyDescent="0.2">
      <c r="B23" s="2" t="s">
        <v>39</v>
      </c>
      <c r="C23" s="24"/>
    </row>
    <row r="24" spans="1:3" ht="30" customHeight="1" x14ac:dyDescent="0.2">
      <c r="B24" s="2" t="s">
        <v>40</v>
      </c>
      <c r="C24" s="22"/>
    </row>
    <row r="25" spans="1:3" ht="60" customHeight="1" x14ac:dyDescent="0.2">
      <c r="B25" s="2" t="s">
        <v>20</v>
      </c>
      <c r="C25" s="25"/>
    </row>
    <row r="26" spans="1:3" ht="30" customHeight="1" x14ac:dyDescent="0.2">
      <c r="B26" s="2" t="s">
        <v>92</v>
      </c>
      <c r="C26" s="25"/>
    </row>
    <row r="27" spans="1:3" ht="30" customHeight="1" x14ac:dyDescent="0.2">
      <c r="B27" s="2" t="s">
        <v>42</v>
      </c>
      <c r="C27" s="25"/>
    </row>
    <row r="28" spans="1:3" ht="30" customHeight="1" x14ac:dyDescent="0.2">
      <c r="B28" s="2" t="s">
        <v>32</v>
      </c>
      <c r="C28" s="25"/>
    </row>
    <row r="29" spans="1:3" ht="30" customHeight="1" x14ac:dyDescent="0.2">
      <c r="B29" s="2" t="s">
        <v>44</v>
      </c>
      <c r="C29" s="25"/>
    </row>
    <row r="30" spans="1:3" ht="29.1" customHeight="1" x14ac:dyDescent="0.2">
      <c r="B30" s="9" t="s">
        <v>37</v>
      </c>
      <c r="C30" s="26" t="e">
        <f>100/C26</f>
        <v>#DIV/0!</v>
      </c>
    </row>
    <row r="31" spans="1:3" ht="30" customHeight="1" x14ac:dyDescent="0.2"/>
    <row r="32" spans="1:3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29.1" customHeight="1" x14ac:dyDescent="0.2"/>
    <row r="41" ht="30" customHeight="1" x14ac:dyDescent="0.2"/>
    <row r="42" ht="30" customHeight="1" x14ac:dyDescent="0.2"/>
    <row r="43" ht="31.5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  <row r="50" ht="29.1" customHeight="1" x14ac:dyDescent="0.2"/>
    <row r="51" ht="45.75" customHeight="1" x14ac:dyDescent="0.2"/>
    <row r="52" ht="41.25" customHeight="1" x14ac:dyDescent="0.2"/>
    <row r="53" ht="50.25" customHeight="1" x14ac:dyDescent="0.2"/>
    <row r="54" ht="36.75" customHeight="1" x14ac:dyDescent="0.2"/>
    <row r="55" ht="29.1" customHeight="1" x14ac:dyDescent="0.2"/>
    <row r="56" ht="30" customHeight="1" x14ac:dyDescent="0.2"/>
    <row r="57" ht="30" customHeight="1" x14ac:dyDescent="0.2"/>
    <row r="58" ht="31.5" customHeight="1" x14ac:dyDescent="0.2"/>
    <row r="59" ht="30" customHeight="1" x14ac:dyDescent="0.2"/>
    <row r="60" ht="30" customHeight="1" x14ac:dyDescent="0.2"/>
    <row r="61" ht="30" customHeight="1" x14ac:dyDescent="0.2"/>
    <row r="62" ht="30" customHeight="1" x14ac:dyDescent="0.2"/>
    <row r="63" ht="30" customHeight="1" x14ac:dyDescent="0.2"/>
    <row r="64" ht="30" customHeight="1" x14ac:dyDescent="0.2"/>
    <row r="65" ht="30" customHeight="1" x14ac:dyDescent="0.2"/>
    <row r="66" ht="29.1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5" ht="35.25" customHeight="1" x14ac:dyDescent="0.2"/>
    <row r="76" ht="29.1" customHeight="1" x14ac:dyDescent="0.2"/>
  </sheetData>
  <sheetProtection formatCells="0"/>
  <mergeCells count="2">
    <mergeCell ref="B10:C10"/>
    <mergeCell ref="B20:C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55AE0-702B-41F0-86BC-9203B8CCF7E9}">
  <dimension ref="A1:K71"/>
  <sheetViews>
    <sheetView topLeftCell="A24" workbookViewId="0">
      <selection activeCell="F14" sqref="F14"/>
    </sheetView>
  </sheetViews>
  <sheetFormatPr baseColWidth="10" defaultColWidth="11.42578125" defaultRowHeight="12.75" x14ac:dyDescent="0.2"/>
  <cols>
    <col min="1" max="1" width="18.28515625" style="8" customWidth="1"/>
    <col min="2" max="2" width="21.7109375" style="8" customWidth="1"/>
    <col min="3" max="4" width="23.7109375" style="8" customWidth="1"/>
    <col min="5" max="5" width="38.7109375" style="8" bestFit="1" customWidth="1"/>
    <col min="6" max="6" width="37.85546875" style="8" bestFit="1" customWidth="1"/>
    <col min="7" max="7" width="11.42578125" style="8"/>
    <col min="8" max="8" width="20.42578125" style="8" customWidth="1"/>
    <col min="9" max="9" width="17.5703125" style="8" customWidth="1"/>
    <col min="10" max="10" width="16.140625" style="8" bestFit="1" customWidth="1"/>
    <col min="11" max="11" width="16.85546875" style="8" bestFit="1" customWidth="1"/>
    <col min="12" max="16384" width="11.42578125" style="8"/>
  </cols>
  <sheetData>
    <row r="1" spans="1:11" ht="24.6" customHeight="1" thickBot="1" x14ac:dyDescent="0.25">
      <c r="A1" s="126" t="s">
        <v>68</v>
      </c>
      <c r="B1" s="127"/>
      <c r="C1" s="127"/>
      <c r="D1" s="127"/>
      <c r="E1" s="128"/>
    </row>
    <row r="2" spans="1:11" ht="29.45" customHeight="1" x14ac:dyDescent="0.2">
      <c r="A2" s="129" t="s">
        <v>18</v>
      </c>
      <c r="B2" s="130"/>
      <c r="C2" s="131"/>
      <c r="D2" s="132" t="s">
        <v>69</v>
      </c>
      <c r="E2" s="133"/>
    </row>
    <row r="3" spans="1:11" ht="29.45" customHeight="1" x14ac:dyDescent="0.2">
      <c r="A3" s="145" t="s">
        <v>19</v>
      </c>
      <c r="B3" s="146"/>
      <c r="C3" s="147"/>
      <c r="D3" s="141" t="s">
        <v>70</v>
      </c>
      <c r="E3" s="142"/>
    </row>
    <row r="4" spans="1:11" ht="24.6" customHeight="1" thickBot="1" x14ac:dyDescent="0.25">
      <c r="A4" s="41"/>
      <c r="B4" s="42"/>
      <c r="C4" s="42"/>
      <c r="D4" s="42"/>
      <c r="E4" s="43"/>
    </row>
    <row r="5" spans="1:11" ht="24.6" customHeight="1" x14ac:dyDescent="0.2"/>
    <row r="6" spans="1:11" ht="24.6" customHeight="1" thickBot="1" x14ac:dyDescent="0.25">
      <c r="A6" s="45" t="s">
        <v>91</v>
      </c>
      <c r="H6" s="75" t="s">
        <v>89</v>
      </c>
      <c r="I6" s="76"/>
      <c r="J6" s="76"/>
      <c r="K6" s="76"/>
    </row>
    <row r="7" spans="1:11" ht="32.450000000000003" customHeight="1" thickBot="1" x14ac:dyDescent="0.25">
      <c r="A7" s="44"/>
      <c r="B7" s="46" t="s">
        <v>47</v>
      </c>
      <c r="C7" s="46" t="s">
        <v>48</v>
      </c>
      <c r="D7" s="46" t="s">
        <v>50</v>
      </c>
      <c r="H7" s="76"/>
      <c r="I7" s="77"/>
      <c r="J7" s="77"/>
      <c r="K7" s="76"/>
    </row>
    <row r="8" spans="1:11" ht="24.6" customHeight="1" thickBot="1" x14ac:dyDescent="0.25">
      <c r="A8" s="49">
        <v>1</v>
      </c>
      <c r="B8" s="47"/>
      <c r="C8" s="53"/>
      <c r="D8" s="51" t="e">
        <f t="shared" ref="D8:D13" si="0">C8/SUM(B8:C8)</f>
        <v>#DIV/0!</v>
      </c>
      <c r="H8" s="46" t="str">
        <f>A19</f>
        <v>Concentrations (%)</v>
      </c>
      <c r="I8" s="46" t="s">
        <v>0</v>
      </c>
      <c r="J8" s="46" t="s">
        <v>51</v>
      </c>
      <c r="K8" s="46" t="s">
        <v>52</v>
      </c>
    </row>
    <row r="9" spans="1:11" ht="31.15" customHeight="1" thickBot="1" x14ac:dyDescent="0.25">
      <c r="A9" s="50">
        <v>2</v>
      </c>
      <c r="B9" s="48"/>
      <c r="C9" s="54"/>
      <c r="D9" s="52" t="e">
        <f t="shared" si="0"/>
        <v>#DIV/0!</v>
      </c>
      <c r="H9" s="46" t="s">
        <v>53</v>
      </c>
      <c r="I9" s="46" t="s">
        <v>54</v>
      </c>
      <c r="J9" s="46" t="s">
        <v>55</v>
      </c>
      <c r="K9" s="4" t="s">
        <v>56</v>
      </c>
    </row>
    <row r="10" spans="1:11" ht="24.6" customHeight="1" thickBot="1" x14ac:dyDescent="0.25">
      <c r="A10" s="50">
        <v>3</v>
      </c>
      <c r="B10" s="48"/>
      <c r="C10" s="54"/>
      <c r="D10" s="52" t="e">
        <f t="shared" si="0"/>
        <v>#DIV/0!</v>
      </c>
      <c r="H10" s="82" t="str">
        <f>A20</f>
        <v>Conc 1</v>
      </c>
      <c r="I10" s="78"/>
      <c r="J10" s="78"/>
      <c r="K10" s="79"/>
    </row>
    <row r="11" spans="1:11" ht="24.6" customHeight="1" thickBot="1" x14ac:dyDescent="0.25">
      <c r="A11" s="50">
        <v>4</v>
      </c>
      <c r="B11" s="48"/>
      <c r="C11" s="54"/>
      <c r="D11" s="52" t="e">
        <f t="shared" si="0"/>
        <v>#DIV/0!</v>
      </c>
      <c r="H11" s="83" t="str">
        <f>A24</f>
        <v>Conc 2</v>
      </c>
      <c r="I11" s="80"/>
      <c r="J11" s="80"/>
      <c r="K11" s="80"/>
    </row>
    <row r="12" spans="1:11" ht="24.6" customHeight="1" thickBot="1" x14ac:dyDescent="0.25">
      <c r="A12" s="50">
        <v>5</v>
      </c>
      <c r="B12" s="48"/>
      <c r="C12" s="54"/>
      <c r="D12" s="52" t="e">
        <f t="shared" si="0"/>
        <v>#DIV/0!</v>
      </c>
      <c r="H12" s="83" t="str">
        <f>A28</f>
        <v>Conc 3</v>
      </c>
      <c r="I12" s="80"/>
      <c r="J12" s="80"/>
      <c r="K12" s="80"/>
    </row>
    <row r="13" spans="1:11" ht="24.6" customHeight="1" thickBot="1" x14ac:dyDescent="0.25">
      <c r="A13" s="56">
        <v>6</v>
      </c>
      <c r="B13" s="57"/>
      <c r="C13" s="58"/>
      <c r="D13" s="59" t="e">
        <f t="shared" si="0"/>
        <v>#DIV/0!</v>
      </c>
      <c r="H13" s="83" t="str">
        <f>A32</f>
        <v>Conc 4</v>
      </c>
      <c r="I13" s="80"/>
      <c r="J13" s="80"/>
      <c r="K13" s="80"/>
    </row>
    <row r="14" spans="1:11" ht="24.6" customHeight="1" thickBot="1" x14ac:dyDescent="0.25">
      <c r="A14" s="55" t="s">
        <v>2</v>
      </c>
      <c r="B14" s="72" t="e">
        <f>(AVERAGE(B8:B13)*100)/(AVERAGE(B8:B13)+AVERAGE(C8:C13))/100</f>
        <v>#DIV/0!</v>
      </c>
      <c r="C14" s="73" t="e">
        <f>(AVERAGE(C8:C13)*100)/(AVERAGE(C8:C13)+AVERAGE(B8:B13))/100</f>
        <v>#DIV/0!</v>
      </c>
      <c r="D14" s="74" t="e">
        <f>AVERAGE(D8:D13)</f>
        <v>#DIV/0!</v>
      </c>
      <c r="H14" s="83" t="str">
        <f>A36</f>
        <v>Conc 5</v>
      </c>
      <c r="I14" s="80"/>
      <c r="J14" s="80"/>
      <c r="K14" s="80"/>
    </row>
    <row r="15" spans="1:11" ht="24.6" customHeight="1" thickBot="1" x14ac:dyDescent="0.25">
      <c r="H15" s="83" t="str">
        <f>A40</f>
        <v>Conc 6</v>
      </c>
      <c r="I15" s="80"/>
      <c r="J15" s="80"/>
      <c r="K15" s="80"/>
    </row>
    <row r="16" spans="1:11" ht="24.6" customHeight="1" thickBot="1" x14ac:dyDescent="0.25">
      <c r="H16" s="83" t="str">
        <f>A44</f>
        <v>Conc 7</v>
      </c>
      <c r="I16" s="80"/>
      <c r="J16" s="80"/>
      <c r="K16" s="80"/>
    </row>
    <row r="17" spans="1:11" ht="24.6" customHeight="1" thickBot="1" x14ac:dyDescent="0.25">
      <c r="A17" s="99" t="s">
        <v>90</v>
      </c>
      <c r="H17" s="83" t="str">
        <f>A48</f>
        <v>Conc 8</v>
      </c>
      <c r="I17" s="80"/>
      <c r="J17" s="80"/>
      <c r="K17" s="80"/>
    </row>
    <row r="18" spans="1:11" ht="24.6" customHeight="1" thickBot="1" x14ac:dyDescent="0.25">
      <c r="H18" s="83" t="str">
        <f>A52</f>
        <v>Conc 9</v>
      </c>
      <c r="I18" s="80"/>
      <c r="J18" s="80"/>
      <c r="K18" s="80"/>
    </row>
    <row r="19" spans="1:11" ht="24.6" customHeight="1" thickBot="1" x14ac:dyDescent="0.25">
      <c r="A19" s="136" t="s">
        <v>36</v>
      </c>
      <c r="B19" s="137"/>
      <c r="C19" s="4" t="s">
        <v>47</v>
      </c>
      <c r="D19" s="4" t="s">
        <v>48</v>
      </c>
      <c r="E19" s="4" t="s">
        <v>49</v>
      </c>
      <c r="F19" s="4" t="s">
        <v>50</v>
      </c>
      <c r="H19" s="84" t="s">
        <v>1</v>
      </c>
      <c r="I19" s="80"/>
      <c r="J19" s="80"/>
      <c r="K19" s="80"/>
    </row>
    <row r="20" spans="1:11" ht="24.6" customHeight="1" x14ac:dyDescent="0.2">
      <c r="A20" s="138" t="s">
        <v>74</v>
      </c>
      <c r="B20" s="62" t="s">
        <v>34</v>
      </c>
      <c r="C20" s="36"/>
      <c r="D20" s="37"/>
      <c r="E20" s="65" t="e">
        <f>D20/SUM(C20:D20)</f>
        <v>#DIV/0!</v>
      </c>
      <c r="F20" s="68" t="e">
        <f>((E20-$D$14)/$B$14)</f>
        <v>#DIV/0!</v>
      </c>
      <c r="H20" s="76"/>
      <c r="I20" s="76"/>
      <c r="J20" s="76"/>
      <c r="K20" s="76"/>
    </row>
    <row r="21" spans="1:11" ht="24.6" customHeight="1" x14ac:dyDescent="0.2">
      <c r="A21" s="139"/>
      <c r="B21" s="63" t="s">
        <v>35</v>
      </c>
      <c r="C21" s="38"/>
      <c r="D21" s="39"/>
      <c r="E21" s="66" t="e">
        <f>D21/SUM(C21:D21)</f>
        <v>#DIV/0!</v>
      </c>
      <c r="F21" s="69" t="e">
        <f>((E21-$D$14)/$B$14)</f>
        <v>#DIV/0!</v>
      </c>
      <c r="H21" s="76"/>
      <c r="I21" s="76"/>
      <c r="J21" s="76"/>
      <c r="K21" s="76"/>
    </row>
    <row r="22" spans="1:11" ht="24.6" customHeight="1" thickBot="1" x14ac:dyDescent="0.25">
      <c r="A22" s="140"/>
      <c r="B22" s="64" t="s">
        <v>46</v>
      </c>
      <c r="C22" s="60"/>
      <c r="D22" s="61"/>
      <c r="E22" s="67" t="e">
        <f>D22/SUM(C22:D22)</f>
        <v>#DIV/0!</v>
      </c>
      <c r="F22" s="70" t="e">
        <f>((E22-$D$14)/$B$14)</f>
        <v>#DIV/0!</v>
      </c>
      <c r="H22" s="75" t="s">
        <v>88</v>
      </c>
      <c r="I22" s="76"/>
      <c r="J22" s="76"/>
      <c r="K22" s="76"/>
    </row>
    <row r="23" spans="1:11" ht="24.6" customHeight="1" thickBot="1" x14ac:dyDescent="0.25">
      <c r="A23" s="134" t="s">
        <v>2</v>
      </c>
      <c r="B23" s="135"/>
      <c r="C23" s="86" t="e">
        <f>(AVERAGE(C20:C22)*100)/(AVERAGE(C20:C22)+AVERAGE(D20:D22))/100</f>
        <v>#DIV/0!</v>
      </c>
      <c r="D23" s="85" t="e">
        <f>(AVERAGE(D20:D22)*100)/(AVERAGE(D20:D22)+AVERAGE(C20:C22))/100</f>
        <v>#DIV/0!</v>
      </c>
      <c r="E23" s="40" t="e">
        <f>AVERAGE(E20:E22)</f>
        <v>#DIV/0!</v>
      </c>
      <c r="F23" s="71" t="e">
        <f>AVERAGE(F20:F22)</f>
        <v>#DIV/0!</v>
      </c>
      <c r="H23" s="76"/>
      <c r="I23" s="76"/>
      <c r="J23" s="76"/>
      <c r="K23" s="76"/>
    </row>
    <row r="24" spans="1:11" ht="24.6" customHeight="1" thickBot="1" x14ac:dyDescent="0.25">
      <c r="A24" s="138" t="s">
        <v>3</v>
      </c>
      <c r="B24" s="62" t="str">
        <f>B20</f>
        <v>Réplicat 1</v>
      </c>
      <c r="C24" s="36"/>
      <c r="D24" s="37"/>
      <c r="E24" s="68" t="e">
        <f>D24/SUM(C24:D24)</f>
        <v>#DIV/0!</v>
      </c>
      <c r="F24" s="68" t="e">
        <f>((E24-$D$14)/$B$14)</f>
        <v>#DIV/0!</v>
      </c>
      <c r="H24" s="46" t="str">
        <f>H8</f>
        <v>Concentrations (%)</v>
      </c>
      <c r="I24" s="46" t="str">
        <f t="shared" ref="I24:K24" si="1">I8</f>
        <v>pH</v>
      </c>
      <c r="J24" s="46" t="str">
        <f t="shared" si="1"/>
        <v>O2 (%)</v>
      </c>
      <c r="K24" s="46" t="str">
        <f t="shared" si="1"/>
        <v>Salinité (‰)</v>
      </c>
    </row>
    <row r="25" spans="1:11" ht="29.45" customHeight="1" thickBot="1" x14ac:dyDescent="0.25">
      <c r="A25" s="139"/>
      <c r="B25" s="63" t="str">
        <f t="shared" ref="B25:B26" si="2">B21</f>
        <v>Réplicat 2</v>
      </c>
      <c r="C25" s="38"/>
      <c r="D25" s="39"/>
      <c r="E25" s="69" t="e">
        <f>D25/SUM(C25:D25)</f>
        <v>#DIV/0!</v>
      </c>
      <c r="F25" s="69" t="e">
        <f>((E25-$D$14)/$B$14)</f>
        <v>#DIV/0!</v>
      </c>
      <c r="H25" s="46" t="str">
        <f>H9</f>
        <v>Méthode</v>
      </c>
      <c r="I25" s="46" t="str">
        <f t="shared" ref="I25:K25" si="3">I9</f>
        <v>NF EN ISO 10523</v>
      </c>
      <c r="J25" s="46" t="str">
        <f t="shared" si="3"/>
        <v>NF EN ISO 5814</v>
      </c>
      <c r="K25" s="46" t="str">
        <f t="shared" si="3"/>
        <v>Méthode interne</v>
      </c>
    </row>
    <row r="26" spans="1:11" ht="24.6" customHeight="1" thickBot="1" x14ac:dyDescent="0.25">
      <c r="A26" s="140"/>
      <c r="B26" s="64" t="str">
        <f t="shared" si="2"/>
        <v>Réplicat 3</v>
      </c>
      <c r="C26" s="60"/>
      <c r="D26" s="61"/>
      <c r="E26" s="70" t="e">
        <f>D26/SUM(C26:D26)</f>
        <v>#DIV/0!</v>
      </c>
      <c r="F26" s="70" t="e">
        <f>((E26-$D$14)/$B$14)</f>
        <v>#DIV/0!</v>
      </c>
      <c r="H26" s="83" t="str">
        <f>H10</f>
        <v>Conc 1</v>
      </c>
      <c r="I26" s="80"/>
      <c r="J26" s="81"/>
      <c r="K26" s="80"/>
    </row>
    <row r="27" spans="1:11" ht="24.6" customHeight="1" thickBot="1" x14ac:dyDescent="0.25">
      <c r="A27" s="134" t="s">
        <v>2</v>
      </c>
      <c r="B27" s="135"/>
      <c r="C27" s="86" t="e">
        <f>(AVERAGE(C24:C26)*100)/(AVERAGE(C24:C26)+AVERAGE(D24:D26))/100</f>
        <v>#DIV/0!</v>
      </c>
      <c r="D27" s="85" t="e">
        <f>(AVERAGE(D24:D26)*100)/(AVERAGE(D24:D26)+AVERAGE(C24:C26))/100</f>
        <v>#DIV/0!</v>
      </c>
      <c r="E27" s="71" t="e">
        <f>AVERAGE(E24:E26)</f>
        <v>#DIV/0!</v>
      </c>
      <c r="F27" s="71" t="e">
        <f>AVERAGE(F24:F26)</f>
        <v>#DIV/0!</v>
      </c>
      <c r="H27" s="83" t="str">
        <f t="shared" ref="H27:H34" si="4">H11</f>
        <v>Conc 2</v>
      </c>
      <c r="I27" s="80"/>
      <c r="J27" s="81"/>
      <c r="K27" s="80"/>
    </row>
    <row r="28" spans="1:11" ht="24.6" customHeight="1" thickBot="1" x14ac:dyDescent="0.25">
      <c r="A28" s="138" t="s">
        <v>4</v>
      </c>
      <c r="B28" s="62" t="str">
        <f>B20</f>
        <v>Réplicat 1</v>
      </c>
      <c r="C28" s="36"/>
      <c r="D28" s="37"/>
      <c r="E28" s="68" t="e">
        <f>D28/SUM(C28:D28)</f>
        <v>#DIV/0!</v>
      </c>
      <c r="F28" s="68" t="e">
        <f>((E28-$D$14)/$B$14)</f>
        <v>#DIV/0!</v>
      </c>
      <c r="H28" s="83" t="str">
        <f t="shared" si="4"/>
        <v>Conc 3</v>
      </c>
      <c r="I28" s="80"/>
      <c r="J28" s="81"/>
      <c r="K28" s="80"/>
    </row>
    <row r="29" spans="1:11" ht="24.6" customHeight="1" thickBot="1" x14ac:dyDescent="0.25">
      <c r="A29" s="139"/>
      <c r="B29" s="63" t="str">
        <f t="shared" ref="B29:B30" si="5">B21</f>
        <v>Réplicat 2</v>
      </c>
      <c r="C29" s="38"/>
      <c r="D29" s="39"/>
      <c r="E29" s="69" t="e">
        <f>D29/SUM(C29:D29)</f>
        <v>#DIV/0!</v>
      </c>
      <c r="F29" s="69" t="e">
        <f>((E29-$D$14)/$B$14)</f>
        <v>#DIV/0!</v>
      </c>
      <c r="H29" s="83" t="str">
        <f t="shared" si="4"/>
        <v>Conc 4</v>
      </c>
      <c r="I29" s="80"/>
      <c r="J29" s="81"/>
      <c r="K29" s="80"/>
    </row>
    <row r="30" spans="1:11" ht="24.6" customHeight="1" thickBot="1" x14ac:dyDescent="0.25">
      <c r="A30" s="140"/>
      <c r="B30" s="64" t="str">
        <f t="shared" si="5"/>
        <v>Réplicat 3</v>
      </c>
      <c r="C30" s="60"/>
      <c r="D30" s="61"/>
      <c r="E30" s="70" t="e">
        <f>D30/SUM(C30:D30)</f>
        <v>#DIV/0!</v>
      </c>
      <c r="F30" s="70" t="e">
        <f>((E30-$D$14)/$B$14)</f>
        <v>#DIV/0!</v>
      </c>
      <c r="H30" s="83" t="str">
        <f t="shared" si="4"/>
        <v>Conc 5</v>
      </c>
      <c r="I30" s="80"/>
      <c r="J30" s="81"/>
      <c r="K30" s="80"/>
    </row>
    <row r="31" spans="1:11" ht="24.6" customHeight="1" thickBot="1" x14ac:dyDescent="0.25">
      <c r="A31" s="134" t="s">
        <v>2</v>
      </c>
      <c r="B31" s="135"/>
      <c r="C31" s="86" t="e">
        <f>(AVERAGE(C28:C30)*100)/(AVERAGE(C28:C30)+AVERAGE(D28:D30))/100</f>
        <v>#DIV/0!</v>
      </c>
      <c r="D31" s="85" t="e">
        <f>(AVERAGE(D28:D30)*100)/(AVERAGE(D28:D30)+AVERAGE(C28:C30))/100</f>
        <v>#DIV/0!</v>
      </c>
      <c r="E31" s="71" t="e">
        <f>AVERAGE(E28:E30)</f>
        <v>#DIV/0!</v>
      </c>
      <c r="F31" s="71" t="e">
        <f>AVERAGE(F28:F30)</f>
        <v>#DIV/0!</v>
      </c>
      <c r="H31" s="83" t="str">
        <f t="shared" si="4"/>
        <v>Conc 6</v>
      </c>
      <c r="I31" s="80"/>
      <c r="J31" s="80"/>
      <c r="K31" s="80"/>
    </row>
    <row r="32" spans="1:11" ht="24.6" customHeight="1" thickBot="1" x14ac:dyDescent="0.25">
      <c r="A32" s="138" t="s">
        <v>5</v>
      </c>
      <c r="B32" s="62" t="str">
        <f>B20</f>
        <v>Réplicat 1</v>
      </c>
      <c r="C32" s="36"/>
      <c r="D32" s="37"/>
      <c r="E32" s="68" t="e">
        <f>D32/SUM(C32:D32)</f>
        <v>#DIV/0!</v>
      </c>
      <c r="F32" s="68" t="e">
        <f>((E32-$D$14)/$B$14)</f>
        <v>#DIV/0!</v>
      </c>
      <c r="H32" s="83" t="str">
        <f t="shared" si="4"/>
        <v>Conc 7</v>
      </c>
      <c r="I32" s="80"/>
      <c r="J32" s="81"/>
      <c r="K32" s="80"/>
    </row>
    <row r="33" spans="1:11" ht="24.6" customHeight="1" thickBot="1" x14ac:dyDescent="0.25">
      <c r="A33" s="139"/>
      <c r="B33" s="63" t="str">
        <f t="shared" ref="B33:B34" si="6">B21</f>
        <v>Réplicat 2</v>
      </c>
      <c r="C33" s="38"/>
      <c r="D33" s="39"/>
      <c r="E33" s="69" t="e">
        <f>D33/SUM(C33:D33)</f>
        <v>#DIV/0!</v>
      </c>
      <c r="F33" s="69" t="e">
        <f>((E33-$D$14)/$B$14)</f>
        <v>#DIV/0!</v>
      </c>
      <c r="H33" s="83" t="str">
        <f t="shared" si="4"/>
        <v>Conc 8</v>
      </c>
      <c r="I33" s="80"/>
      <c r="J33" s="80"/>
      <c r="K33" s="80"/>
    </row>
    <row r="34" spans="1:11" ht="24.6" customHeight="1" thickBot="1" x14ac:dyDescent="0.25">
      <c r="A34" s="140"/>
      <c r="B34" s="64" t="str">
        <f t="shared" si="6"/>
        <v>Réplicat 3</v>
      </c>
      <c r="C34" s="60"/>
      <c r="D34" s="61"/>
      <c r="E34" s="70" t="e">
        <f>D34/SUM(C34:D34)</f>
        <v>#DIV/0!</v>
      </c>
      <c r="F34" s="70" t="e">
        <f>((E34-$D$14)/$B$14)</f>
        <v>#DIV/0!</v>
      </c>
      <c r="H34" s="83" t="str">
        <f t="shared" si="4"/>
        <v>Conc 9</v>
      </c>
      <c r="I34" s="80"/>
      <c r="J34" s="80"/>
      <c r="K34" s="80"/>
    </row>
    <row r="35" spans="1:11" ht="24.6" customHeight="1" thickBot="1" x14ac:dyDescent="0.25">
      <c r="A35" s="134" t="s">
        <v>2</v>
      </c>
      <c r="B35" s="135"/>
      <c r="C35" s="86" t="e">
        <f>(AVERAGE(C32:C34)*100)/(AVERAGE(C32:C34)+AVERAGE(D32:D34))/100</f>
        <v>#DIV/0!</v>
      </c>
      <c r="D35" s="85" t="e">
        <f>(AVERAGE(D32:D34)*100)/(AVERAGE(D32:D34)+AVERAGE(C32:C34))/100</f>
        <v>#DIV/0!</v>
      </c>
      <c r="E35" s="71" t="e">
        <f>AVERAGE(E32:E34)</f>
        <v>#DIV/0!</v>
      </c>
      <c r="F35" s="71" t="e">
        <f>AVERAGE(F32:F34)</f>
        <v>#DIV/0!</v>
      </c>
      <c r="H35" s="84" t="s">
        <v>1</v>
      </c>
      <c r="I35" s="80"/>
      <c r="J35" s="80"/>
      <c r="K35" s="80"/>
    </row>
    <row r="36" spans="1:11" ht="24.6" customHeight="1" x14ac:dyDescent="0.2">
      <c r="A36" s="138" t="s">
        <v>6</v>
      </c>
      <c r="B36" s="62" t="str">
        <f>B20</f>
        <v>Réplicat 1</v>
      </c>
      <c r="C36" s="36"/>
      <c r="D36" s="37"/>
      <c r="E36" s="68" t="e">
        <f>D36/SUM(C36:D36)</f>
        <v>#DIV/0!</v>
      </c>
      <c r="F36" s="68" t="e">
        <f>((E36-$D$14)/$B$14)</f>
        <v>#DIV/0!</v>
      </c>
    </row>
    <row r="37" spans="1:11" ht="24.6" customHeight="1" x14ac:dyDescent="0.2">
      <c r="A37" s="139"/>
      <c r="B37" s="63" t="str">
        <f t="shared" ref="B37:B38" si="7">B21</f>
        <v>Réplicat 2</v>
      </c>
      <c r="C37" s="38"/>
      <c r="D37" s="39"/>
      <c r="E37" s="69" t="e">
        <f>D37/SUM(C37:D37)</f>
        <v>#DIV/0!</v>
      </c>
      <c r="F37" s="69" t="e">
        <f>((E37-$D$14)/$B$14)</f>
        <v>#DIV/0!</v>
      </c>
    </row>
    <row r="38" spans="1:11" ht="24.6" customHeight="1" thickBot="1" x14ac:dyDescent="0.25">
      <c r="A38" s="140"/>
      <c r="B38" s="64" t="str">
        <f t="shared" si="7"/>
        <v>Réplicat 3</v>
      </c>
      <c r="C38" s="60"/>
      <c r="D38" s="61"/>
      <c r="E38" s="70" t="e">
        <f>D38/SUM(C38:D38)</f>
        <v>#DIV/0!</v>
      </c>
      <c r="F38" s="70" t="e">
        <f>((E38-$D$14)/$B$14)</f>
        <v>#DIV/0!</v>
      </c>
    </row>
    <row r="39" spans="1:11" ht="24.6" customHeight="1" thickBot="1" x14ac:dyDescent="0.25">
      <c r="A39" s="134" t="s">
        <v>2</v>
      </c>
      <c r="B39" s="135"/>
      <c r="C39" s="86" t="e">
        <f>(AVERAGE(C36:C38)*100)/(AVERAGE(C36:C38)+AVERAGE(D36:D38))/100</f>
        <v>#DIV/0!</v>
      </c>
      <c r="D39" s="85" t="e">
        <f>(AVERAGE(D36:D38)*100)/(AVERAGE(D36:D38)+AVERAGE(C36:C38))/100</f>
        <v>#DIV/0!</v>
      </c>
      <c r="E39" s="71" t="e">
        <f>AVERAGE(E36:E38)</f>
        <v>#DIV/0!</v>
      </c>
      <c r="F39" s="71" t="e">
        <f>AVERAGE(F36:F38)</f>
        <v>#DIV/0!</v>
      </c>
    </row>
    <row r="40" spans="1:11" ht="24.6" customHeight="1" x14ac:dyDescent="0.2">
      <c r="A40" s="138" t="s">
        <v>7</v>
      </c>
      <c r="B40" s="62" t="str">
        <f>B20</f>
        <v>Réplicat 1</v>
      </c>
      <c r="C40" s="36"/>
      <c r="D40" s="37"/>
      <c r="E40" s="68" t="e">
        <f>D40/SUM(C40:D40)</f>
        <v>#DIV/0!</v>
      </c>
      <c r="F40" s="68" t="e">
        <f>((E40-$D$14)/$B$14)</f>
        <v>#DIV/0!</v>
      </c>
    </row>
    <row r="41" spans="1:11" ht="24.6" customHeight="1" x14ac:dyDescent="0.2">
      <c r="A41" s="139"/>
      <c r="B41" s="63" t="str">
        <f t="shared" ref="B41:B42" si="8">B21</f>
        <v>Réplicat 2</v>
      </c>
      <c r="C41" s="38"/>
      <c r="D41" s="39"/>
      <c r="E41" s="69" t="e">
        <f>D41/SUM(C41:D41)</f>
        <v>#DIV/0!</v>
      </c>
      <c r="F41" s="69" t="e">
        <f>((E41-$D$14)/$B$14)</f>
        <v>#DIV/0!</v>
      </c>
    </row>
    <row r="42" spans="1:11" ht="24.6" customHeight="1" thickBot="1" x14ac:dyDescent="0.25">
      <c r="A42" s="140"/>
      <c r="B42" s="64" t="str">
        <f t="shared" si="8"/>
        <v>Réplicat 3</v>
      </c>
      <c r="C42" s="60"/>
      <c r="D42" s="61"/>
      <c r="E42" s="70" t="e">
        <f>D42/SUM(C42:D42)</f>
        <v>#DIV/0!</v>
      </c>
      <c r="F42" s="70" t="e">
        <f>((E42-$D$14)/$B$14)</f>
        <v>#DIV/0!</v>
      </c>
    </row>
    <row r="43" spans="1:11" ht="22.9" customHeight="1" thickBot="1" x14ac:dyDescent="0.25">
      <c r="A43" s="134" t="s">
        <v>2</v>
      </c>
      <c r="B43" s="135"/>
      <c r="C43" s="86" t="e">
        <f>(AVERAGE(C40:C42)*100)/(AVERAGE(C40:C42)+AVERAGE(D40:D42))/100</f>
        <v>#DIV/0!</v>
      </c>
      <c r="D43" s="85" t="e">
        <f>(AVERAGE(D40:D42)*100)/(AVERAGE(D40:D42)+AVERAGE(C40:C42))/100</f>
        <v>#DIV/0!</v>
      </c>
      <c r="E43" s="71" t="e">
        <f>AVERAGE(E40:E42)</f>
        <v>#DIV/0!</v>
      </c>
      <c r="F43" s="71" t="e">
        <f>AVERAGE(F40:F42)</f>
        <v>#DIV/0!</v>
      </c>
    </row>
    <row r="44" spans="1:11" ht="22.9" customHeight="1" x14ac:dyDescent="0.2">
      <c r="A44" s="138" t="s">
        <v>8</v>
      </c>
      <c r="B44" s="62" t="str">
        <f>B20</f>
        <v>Réplicat 1</v>
      </c>
      <c r="C44" s="36"/>
      <c r="D44" s="37"/>
      <c r="E44" s="68" t="e">
        <f>D44/SUM(C44:D44)</f>
        <v>#DIV/0!</v>
      </c>
      <c r="F44" s="68" t="e">
        <f>((E44-$D$14)/$B$14)</f>
        <v>#DIV/0!</v>
      </c>
    </row>
    <row r="45" spans="1:11" ht="22.9" customHeight="1" x14ac:dyDescent="0.2">
      <c r="A45" s="139"/>
      <c r="B45" s="63" t="str">
        <f t="shared" ref="B45:B46" si="9">B21</f>
        <v>Réplicat 2</v>
      </c>
      <c r="C45" s="38"/>
      <c r="D45" s="39"/>
      <c r="E45" s="69" t="e">
        <f>D45/SUM(C45:D45)</f>
        <v>#DIV/0!</v>
      </c>
      <c r="F45" s="69" t="e">
        <f>((E45-$D$14)/$B$14)</f>
        <v>#DIV/0!</v>
      </c>
    </row>
    <row r="46" spans="1:11" ht="22.9" customHeight="1" thickBot="1" x14ac:dyDescent="0.25">
      <c r="A46" s="140"/>
      <c r="B46" s="64" t="str">
        <f t="shared" si="9"/>
        <v>Réplicat 3</v>
      </c>
      <c r="C46" s="60"/>
      <c r="D46" s="61"/>
      <c r="E46" s="70" t="e">
        <f>D46/SUM(C46:D46)</f>
        <v>#DIV/0!</v>
      </c>
      <c r="F46" s="70" t="e">
        <f>((E46-$D$14)/$B$14)</f>
        <v>#DIV/0!</v>
      </c>
    </row>
    <row r="47" spans="1:11" ht="22.9" customHeight="1" thickBot="1" x14ac:dyDescent="0.25">
      <c r="A47" s="134" t="s">
        <v>2</v>
      </c>
      <c r="B47" s="135"/>
      <c r="C47" s="86" t="e">
        <f>(AVERAGE(C44:C46)*100)/(AVERAGE(C44:C46)+AVERAGE(D44:D46))/100</f>
        <v>#DIV/0!</v>
      </c>
      <c r="D47" s="85" t="e">
        <f>(AVERAGE(D44:D46)*100)/(AVERAGE(D44:D46)+AVERAGE(C44:C46))/100</f>
        <v>#DIV/0!</v>
      </c>
      <c r="E47" s="71" t="e">
        <f>AVERAGE(E44:E46)</f>
        <v>#DIV/0!</v>
      </c>
      <c r="F47" s="71" t="e">
        <f>AVERAGE(F44:F46)</f>
        <v>#DIV/0!</v>
      </c>
      <c r="J47" s="10"/>
      <c r="K47" s="10"/>
    </row>
    <row r="48" spans="1:11" ht="22.9" customHeight="1" x14ac:dyDescent="0.2">
      <c r="A48" s="138" t="s">
        <v>57</v>
      </c>
      <c r="B48" s="62" t="str">
        <f>B20</f>
        <v>Réplicat 1</v>
      </c>
      <c r="C48" s="36"/>
      <c r="D48" s="37"/>
      <c r="E48" s="68" t="e">
        <f>D48/SUM(C48:D48)</f>
        <v>#DIV/0!</v>
      </c>
      <c r="F48" s="68" t="e">
        <f>((E48-$D$14)/$B$14)</f>
        <v>#DIV/0!</v>
      </c>
      <c r="J48" s="10"/>
      <c r="K48" s="10"/>
    </row>
    <row r="49" spans="1:11" ht="22.9" customHeight="1" x14ac:dyDescent="0.2">
      <c r="A49" s="139"/>
      <c r="B49" s="63" t="s">
        <v>35</v>
      </c>
      <c r="C49" s="38"/>
      <c r="D49" s="39"/>
      <c r="E49" s="69" t="e">
        <f>D49/SUM(C49:D49)</f>
        <v>#DIV/0!</v>
      </c>
      <c r="F49" s="69" t="e">
        <f>((E49-$D$14)/$B$14)</f>
        <v>#DIV/0!</v>
      </c>
      <c r="J49" s="10"/>
      <c r="K49" s="10"/>
    </row>
    <row r="50" spans="1:11" ht="22.9" customHeight="1" thickBot="1" x14ac:dyDescent="0.25">
      <c r="A50" s="140"/>
      <c r="B50" s="64" t="s">
        <v>46</v>
      </c>
      <c r="C50" s="60"/>
      <c r="D50" s="61"/>
      <c r="E50" s="70" t="e">
        <f>D50/SUM(C50:D50)</f>
        <v>#DIV/0!</v>
      </c>
      <c r="F50" s="70" t="e">
        <f>((E50-$D$14)/$B$14)</f>
        <v>#DIV/0!</v>
      </c>
      <c r="J50" s="10"/>
      <c r="K50" s="10"/>
    </row>
    <row r="51" spans="1:11" ht="22.9" customHeight="1" thickBot="1" x14ac:dyDescent="0.25">
      <c r="A51" s="134" t="s">
        <v>2</v>
      </c>
      <c r="B51" s="135"/>
      <c r="C51" s="86" t="e">
        <f>(AVERAGE(C48:C50)*100)/(AVERAGE(C48:C50)+AVERAGE(D48:D50))/100</f>
        <v>#DIV/0!</v>
      </c>
      <c r="D51" s="85" t="e">
        <f>(AVERAGE(D48:D50)*100)/(AVERAGE(D48:D50)+AVERAGE(C48:C50))/100</f>
        <v>#DIV/0!</v>
      </c>
      <c r="E51" s="71" t="e">
        <f>AVERAGE(E48:E50)</f>
        <v>#DIV/0!</v>
      </c>
      <c r="F51" s="71" t="e">
        <f>AVERAGE(F48:F50)</f>
        <v>#DIV/0!</v>
      </c>
      <c r="J51" s="10"/>
      <c r="K51" s="10"/>
    </row>
    <row r="52" spans="1:11" ht="22.9" customHeight="1" x14ac:dyDescent="0.2">
      <c r="A52" s="138" t="s">
        <v>58</v>
      </c>
      <c r="B52" s="62" t="str">
        <f>B20</f>
        <v>Réplicat 1</v>
      </c>
      <c r="C52" s="36"/>
      <c r="D52" s="37"/>
      <c r="E52" s="68" t="e">
        <f>D52/SUM(C52:D52)</f>
        <v>#DIV/0!</v>
      </c>
      <c r="F52" s="68" t="e">
        <f>((E52-$D$14)/$B$14)</f>
        <v>#DIV/0!</v>
      </c>
      <c r="J52" s="10"/>
      <c r="K52" s="10"/>
    </row>
    <row r="53" spans="1:11" ht="22.9" customHeight="1" x14ac:dyDescent="0.2">
      <c r="A53" s="139"/>
      <c r="B53" s="63" t="str">
        <f t="shared" ref="B53:B54" si="10">B21</f>
        <v>Réplicat 2</v>
      </c>
      <c r="C53" s="38"/>
      <c r="D53" s="39"/>
      <c r="E53" s="69" t="e">
        <f>D53/SUM(C53:D53)</f>
        <v>#DIV/0!</v>
      </c>
      <c r="F53" s="69" t="e">
        <f>((E53-$D$14)/$B$14)</f>
        <v>#DIV/0!</v>
      </c>
      <c r="J53" s="10"/>
      <c r="K53" s="10"/>
    </row>
    <row r="54" spans="1:11" ht="22.9" customHeight="1" thickBot="1" x14ac:dyDescent="0.25">
      <c r="A54" s="140"/>
      <c r="B54" s="64" t="str">
        <f t="shared" si="10"/>
        <v>Réplicat 3</v>
      </c>
      <c r="C54" s="60"/>
      <c r="D54" s="61"/>
      <c r="E54" s="70" t="e">
        <f>D54/SUM(C54:D54)</f>
        <v>#DIV/0!</v>
      </c>
      <c r="F54" s="70" t="e">
        <f>((E54-$D$14)/$B$14)</f>
        <v>#DIV/0!</v>
      </c>
      <c r="J54" s="10"/>
      <c r="K54" s="10"/>
    </row>
    <row r="55" spans="1:11" ht="27" customHeight="1" thickBot="1" x14ac:dyDescent="0.25">
      <c r="A55" s="143" t="s">
        <v>2</v>
      </c>
      <c r="B55" s="144"/>
      <c r="C55" s="87" t="e">
        <f>(AVERAGE(C52:C54)*100)/(AVERAGE(C52:C54)+AVERAGE(D52:D54))/100</f>
        <v>#DIV/0!</v>
      </c>
      <c r="D55" s="88" t="e">
        <f>(AVERAGE(D52:D54)*100)/(AVERAGE(D52:D54)+AVERAGE(C52:C54))/100</f>
        <v>#DIV/0!</v>
      </c>
      <c r="E55" s="87" t="e">
        <f>AVERAGE(E52:E54)</f>
        <v>#DIV/0!</v>
      </c>
      <c r="F55" s="87" t="e">
        <f>AVERAGE(F52:F54)</f>
        <v>#DIV/0!</v>
      </c>
      <c r="J55" s="10"/>
      <c r="K55" s="10"/>
    </row>
    <row r="56" spans="1:11" x14ac:dyDescent="0.2">
      <c r="J56" s="10"/>
      <c r="K56" s="10"/>
    </row>
    <row r="57" spans="1:11" s="10" customFormat="1" ht="13.5" thickBot="1" x14ac:dyDescent="0.25">
      <c r="A57" s="8"/>
      <c r="B57" s="8"/>
      <c r="C57" s="8"/>
      <c r="D57" s="8"/>
      <c r="E57" s="8"/>
      <c r="F57" s="8"/>
      <c r="G57" s="8"/>
      <c r="H57" s="8"/>
      <c r="I57" s="8"/>
    </row>
    <row r="58" spans="1:11" s="10" customFormat="1" x14ac:dyDescent="0.2">
      <c r="A58" s="27" t="s">
        <v>45</v>
      </c>
      <c r="B58" s="28"/>
      <c r="C58" s="28"/>
      <c r="D58" s="28"/>
      <c r="E58" s="28"/>
      <c r="F58" s="29"/>
    </row>
    <row r="59" spans="1:11" s="10" customFormat="1" x14ac:dyDescent="0.2">
      <c r="A59" s="30"/>
      <c r="B59" s="31"/>
      <c r="C59" s="31"/>
      <c r="D59" s="31"/>
      <c r="E59" s="31"/>
      <c r="F59" s="32"/>
    </row>
    <row r="60" spans="1:11" s="10" customFormat="1" x14ac:dyDescent="0.2">
      <c r="A60" s="30"/>
      <c r="B60" s="31"/>
      <c r="C60" s="31"/>
      <c r="D60" s="31"/>
      <c r="E60" s="31"/>
      <c r="F60" s="32"/>
    </row>
    <row r="61" spans="1:11" s="10" customFormat="1" x14ac:dyDescent="0.2">
      <c r="A61" s="30"/>
      <c r="B61" s="31"/>
      <c r="C61" s="31"/>
      <c r="D61" s="31"/>
      <c r="E61" s="31"/>
      <c r="F61" s="32"/>
    </row>
    <row r="62" spans="1:11" s="10" customFormat="1" x14ac:dyDescent="0.2">
      <c r="A62" s="30"/>
      <c r="B62" s="31"/>
      <c r="C62" s="31"/>
      <c r="D62" s="31"/>
      <c r="E62" s="31"/>
      <c r="F62" s="32"/>
    </row>
    <row r="63" spans="1:11" s="10" customFormat="1" x14ac:dyDescent="0.2">
      <c r="A63" s="30"/>
      <c r="B63" s="31"/>
      <c r="C63" s="31"/>
      <c r="D63" s="31"/>
      <c r="E63" s="31"/>
      <c r="F63" s="32"/>
    </row>
    <row r="64" spans="1:11" s="10" customFormat="1" x14ac:dyDescent="0.2">
      <c r="A64" s="30"/>
      <c r="B64" s="31"/>
      <c r="C64" s="31"/>
      <c r="D64" s="31"/>
      <c r="E64" s="31"/>
      <c r="F64" s="32"/>
    </row>
    <row r="65" spans="1:8" s="10" customFormat="1" x14ac:dyDescent="0.2">
      <c r="A65" s="30"/>
      <c r="B65" s="31"/>
      <c r="C65" s="31"/>
      <c r="D65" s="31"/>
      <c r="E65" s="31"/>
      <c r="F65" s="32"/>
    </row>
    <row r="66" spans="1:8" s="10" customFormat="1" x14ac:dyDescent="0.2">
      <c r="A66" s="30"/>
      <c r="B66" s="31"/>
      <c r="C66" s="31"/>
      <c r="D66" s="31"/>
      <c r="E66" s="31"/>
      <c r="F66" s="32"/>
    </row>
    <row r="67" spans="1:8" s="10" customFormat="1" x14ac:dyDescent="0.2">
      <c r="A67" s="30"/>
      <c r="B67" s="31"/>
      <c r="C67" s="31"/>
      <c r="D67" s="31"/>
      <c r="E67" s="31"/>
      <c r="F67" s="32"/>
    </row>
    <row r="68" spans="1:8" s="10" customFormat="1" x14ac:dyDescent="0.2">
      <c r="A68" s="30"/>
      <c r="B68" s="31"/>
      <c r="C68" s="31"/>
      <c r="D68" s="31"/>
      <c r="E68" s="31"/>
      <c r="F68" s="32"/>
    </row>
    <row r="69" spans="1:8" s="10" customFormat="1" x14ac:dyDescent="0.2">
      <c r="A69" s="30"/>
      <c r="B69" s="31"/>
      <c r="C69" s="31"/>
      <c r="D69" s="31"/>
      <c r="E69" s="31"/>
      <c r="F69" s="32"/>
      <c r="G69" s="8"/>
      <c r="H69" s="8"/>
    </row>
    <row r="70" spans="1:8" s="10" customFormat="1" x14ac:dyDescent="0.2">
      <c r="A70" s="30"/>
      <c r="B70" s="31"/>
      <c r="C70" s="31"/>
      <c r="D70" s="31"/>
      <c r="E70" s="31"/>
      <c r="F70" s="32"/>
      <c r="G70" s="8"/>
      <c r="H70" s="8"/>
    </row>
    <row r="71" spans="1:8" ht="13.5" thickBot="1" x14ac:dyDescent="0.25">
      <c r="A71" s="33"/>
      <c r="B71" s="34"/>
      <c r="C71" s="34"/>
      <c r="D71" s="34"/>
      <c r="E71" s="34"/>
      <c r="F71" s="35"/>
    </row>
  </sheetData>
  <sheetProtection formatCells="0"/>
  <mergeCells count="24">
    <mergeCell ref="A48:A50"/>
    <mergeCell ref="A51:B51"/>
    <mergeCell ref="A52:A54"/>
    <mergeCell ref="A55:B55"/>
    <mergeCell ref="A3:C3"/>
    <mergeCell ref="A40:A42"/>
    <mergeCell ref="A43:B43"/>
    <mergeCell ref="A44:A46"/>
    <mergeCell ref="A47:B47"/>
    <mergeCell ref="A24:A26"/>
    <mergeCell ref="A28:A30"/>
    <mergeCell ref="A32:A34"/>
    <mergeCell ref="A35:B35"/>
    <mergeCell ref="A36:A38"/>
    <mergeCell ref="A1:E1"/>
    <mergeCell ref="A2:C2"/>
    <mergeCell ref="D2:E2"/>
    <mergeCell ref="A31:B31"/>
    <mergeCell ref="A39:B39"/>
    <mergeCell ref="A19:B19"/>
    <mergeCell ref="A23:B23"/>
    <mergeCell ref="A27:B27"/>
    <mergeCell ref="A20:A22"/>
    <mergeCell ref="D3:E3"/>
  </mergeCells>
  <phoneticPr fontId="8" type="noConversion"/>
  <conditionalFormatting sqref="D8:D13">
    <cfRule type="cellIs" priority="34" stopIfTrue="1" operator="equal">
      <formula>"1/0"</formula>
    </cfRule>
  </conditionalFormatting>
  <conditionalFormatting sqref="E20:F22">
    <cfRule type="cellIs" priority="13" stopIfTrue="1" operator="equal">
      <formula>"1/0"</formula>
    </cfRule>
  </conditionalFormatting>
  <conditionalFormatting sqref="E24:F26">
    <cfRule type="cellIs" priority="8" stopIfTrue="1" operator="equal">
      <formula>"1/0"</formula>
    </cfRule>
  </conditionalFormatting>
  <conditionalFormatting sqref="E28:F30">
    <cfRule type="cellIs" priority="7" stopIfTrue="1" operator="equal">
      <formula>"1/0"</formula>
    </cfRule>
  </conditionalFormatting>
  <conditionalFormatting sqref="E32:F34">
    <cfRule type="cellIs" priority="6" stopIfTrue="1" operator="equal">
      <formula>"1/0"</formula>
    </cfRule>
  </conditionalFormatting>
  <conditionalFormatting sqref="E36:F38">
    <cfRule type="cellIs" priority="5" stopIfTrue="1" operator="equal">
      <formula>"1/0"</formula>
    </cfRule>
  </conditionalFormatting>
  <conditionalFormatting sqref="E40:F42">
    <cfRule type="cellIs" priority="4" stopIfTrue="1" operator="equal">
      <formula>"1/0"</formula>
    </cfRule>
  </conditionalFormatting>
  <conditionalFormatting sqref="E44:F46">
    <cfRule type="cellIs" priority="3" stopIfTrue="1" operator="equal">
      <formula>"1/0"</formula>
    </cfRule>
  </conditionalFormatting>
  <conditionalFormatting sqref="E48:F50">
    <cfRule type="cellIs" priority="2" stopIfTrue="1" operator="equal">
      <formula>"1/0"</formula>
    </cfRule>
  </conditionalFormatting>
  <conditionalFormatting sqref="E52:F54">
    <cfRule type="cellIs" priority="1" stopIfTrue="1" operator="equal">
      <formula>"1/0"</formula>
    </cfRule>
  </conditionalFormatting>
  <dataValidations count="2">
    <dataValidation type="list" allowBlank="1" showInputMessage="1" showErrorMessage="1" sqref="D2:E2" xr:uid="{9B028421-5ACD-44D7-95A2-1AD4C06972C4}">
      <formula1>"NF ISO 17244"</formula1>
    </dataValidation>
    <dataValidation type="list" allowBlank="1" showInputMessage="1" showErrorMessage="1" sqref="D3:E3" xr:uid="{7E4128F9-5386-484A-98F6-87581E50CEF0}">
      <formula1>"Crassostra gigas"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3ECCB-B7BF-4314-934F-B47CE7A302E5}">
  <dimension ref="A1:P65"/>
  <sheetViews>
    <sheetView workbookViewId="0">
      <selection activeCell="A6" sqref="A6"/>
    </sheetView>
  </sheetViews>
  <sheetFormatPr baseColWidth="10" defaultColWidth="11.42578125" defaultRowHeight="12.75" x14ac:dyDescent="0.2"/>
  <cols>
    <col min="1" max="1" width="18.140625" style="8" customWidth="1"/>
    <col min="2" max="2" width="11.42578125" style="8"/>
    <col min="3" max="3" width="12.28515625" style="8" customWidth="1"/>
    <col min="4" max="4" width="11.5703125" style="8" customWidth="1"/>
    <col min="5" max="5" width="14.28515625" style="8" customWidth="1"/>
    <col min="6" max="11" width="11.5703125" style="8" customWidth="1"/>
    <col min="12" max="12" width="11.42578125" style="8"/>
    <col min="13" max="13" width="20.28515625" style="8" customWidth="1"/>
    <col min="14" max="14" width="17.5703125" style="8" customWidth="1"/>
    <col min="15" max="15" width="16.140625" style="8" bestFit="1" customWidth="1"/>
    <col min="16" max="16" width="16.85546875" style="8" bestFit="1" customWidth="1"/>
    <col min="17" max="16384" width="11.42578125" style="8"/>
  </cols>
  <sheetData>
    <row r="1" spans="1:16" ht="24.6" customHeight="1" thickBot="1" x14ac:dyDescent="0.25">
      <c r="A1" s="126" t="s">
        <v>72</v>
      </c>
      <c r="B1" s="127"/>
      <c r="C1" s="127"/>
      <c r="D1" s="127"/>
      <c r="E1" s="128"/>
    </row>
    <row r="2" spans="1:16" ht="29.45" customHeight="1" x14ac:dyDescent="0.2">
      <c r="A2" s="149" t="s">
        <v>18</v>
      </c>
      <c r="B2" s="150"/>
      <c r="C2" s="151"/>
      <c r="D2" s="152" t="s">
        <v>71</v>
      </c>
      <c r="E2" s="153"/>
    </row>
    <row r="3" spans="1:16" ht="29.45" customHeight="1" x14ac:dyDescent="0.2">
      <c r="A3" s="145" t="s">
        <v>19</v>
      </c>
      <c r="B3" s="146"/>
      <c r="C3" s="147"/>
      <c r="D3" s="141" t="s">
        <v>73</v>
      </c>
      <c r="E3" s="142"/>
    </row>
    <row r="4" spans="1:16" ht="24.6" customHeight="1" thickBot="1" x14ac:dyDescent="0.25">
      <c r="A4" s="41"/>
      <c r="B4" s="42"/>
      <c r="C4" s="42"/>
      <c r="D4" s="42"/>
      <c r="E4" s="43"/>
    </row>
    <row r="5" spans="1:16" ht="24.6" customHeight="1" x14ac:dyDescent="0.2">
      <c r="A5" s="45"/>
    </row>
    <row r="6" spans="1:16" ht="32.450000000000003" customHeight="1" x14ac:dyDescent="0.25">
      <c r="A6" s="122" t="s">
        <v>85</v>
      </c>
      <c r="B6" s="89"/>
      <c r="C6" s="89"/>
      <c r="D6" s="89"/>
      <c r="E6" s="89"/>
      <c r="F6" s="89"/>
      <c r="G6" s="89"/>
      <c r="H6" s="89"/>
      <c r="I6" s="3"/>
      <c r="J6" s="3"/>
      <c r="K6" s="90"/>
    </row>
    <row r="7" spans="1:16" ht="24.6" customHeight="1" x14ac:dyDescent="0.2">
      <c r="A7" s="91"/>
      <c r="B7" s="90"/>
      <c r="C7" s="90"/>
      <c r="D7" s="90"/>
      <c r="E7" s="3"/>
      <c r="F7" s="90"/>
      <c r="G7" s="90"/>
      <c r="H7" s="90"/>
      <c r="I7" s="90"/>
      <c r="J7" s="90"/>
      <c r="K7" s="90"/>
    </row>
    <row r="8" spans="1:16" ht="24.6" customHeight="1" x14ac:dyDescent="0.2">
      <c r="A8" s="148" t="s">
        <v>60</v>
      </c>
      <c r="B8" s="148"/>
      <c r="C8" s="148"/>
      <c r="D8" s="148"/>
      <c r="E8" s="148"/>
      <c r="F8" s="148"/>
      <c r="G8" s="148"/>
      <c r="H8" s="148"/>
      <c r="I8" s="148"/>
      <c r="J8" s="148"/>
      <c r="K8" s="148"/>
      <c r="M8" s="75" t="s">
        <v>86</v>
      </c>
      <c r="N8" s="76"/>
      <c r="O8" s="76"/>
      <c r="P8" s="76"/>
    </row>
    <row r="9" spans="1:16" ht="24.6" customHeight="1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M9" s="76"/>
      <c r="N9" s="77"/>
      <c r="O9" s="77"/>
      <c r="P9" s="76"/>
    </row>
    <row r="10" spans="1:16" ht="33.6" customHeight="1" thickBot="1" x14ac:dyDescent="0.25">
      <c r="A10" s="4" t="s">
        <v>36</v>
      </c>
      <c r="B10" s="100" t="s">
        <v>74</v>
      </c>
      <c r="C10" s="100" t="s">
        <v>3</v>
      </c>
      <c r="D10" s="100" t="s">
        <v>4</v>
      </c>
      <c r="E10" s="100" t="s">
        <v>5</v>
      </c>
      <c r="F10" s="100" t="s">
        <v>6</v>
      </c>
      <c r="G10" s="100" t="s">
        <v>7</v>
      </c>
      <c r="H10" s="100" t="s">
        <v>8</v>
      </c>
      <c r="I10" s="100" t="s">
        <v>57</v>
      </c>
      <c r="J10" s="100" t="s">
        <v>58</v>
      </c>
      <c r="K10" s="102" t="s">
        <v>1</v>
      </c>
      <c r="M10" s="46" t="s">
        <v>59</v>
      </c>
      <c r="N10" s="46" t="s">
        <v>0</v>
      </c>
      <c r="O10" s="46" t="s">
        <v>51</v>
      </c>
      <c r="P10" s="46" t="s">
        <v>52</v>
      </c>
    </row>
    <row r="11" spans="1:16" ht="24.6" customHeight="1" thickBot="1" x14ac:dyDescent="0.25">
      <c r="A11" s="111" t="s">
        <v>61</v>
      </c>
      <c r="B11" s="92"/>
      <c r="C11" s="92"/>
      <c r="D11" s="92"/>
      <c r="E11" s="92"/>
      <c r="F11" s="92"/>
      <c r="G11" s="92"/>
      <c r="H11" s="93"/>
      <c r="I11" s="93"/>
      <c r="J11" s="93"/>
      <c r="K11" s="94"/>
      <c r="M11" s="46" t="s">
        <v>53</v>
      </c>
      <c r="N11" s="46" t="s">
        <v>54</v>
      </c>
      <c r="O11" s="46" t="s">
        <v>55</v>
      </c>
      <c r="P11" s="4" t="s">
        <v>56</v>
      </c>
    </row>
    <row r="12" spans="1:16" ht="24.6" customHeight="1" thickBot="1" x14ac:dyDescent="0.25">
      <c r="A12" s="112" t="s">
        <v>62</v>
      </c>
      <c r="B12" s="92"/>
      <c r="C12" s="92"/>
      <c r="D12" s="92"/>
      <c r="E12" s="92"/>
      <c r="F12" s="92"/>
      <c r="G12" s="92"/>
      <c r="H12" s="93"/>
      <c r="I12" s="93"/>
      <c r="J12" s="93"/>
      <c r="K12" s="95"/>
      <c r="M12" s="82" t="str">
        <f>B10</f>
        <v>Conc 1</v>
      </c>
      <c r="N12" s="78"/>
      <c r="O12" s="78"/>
      <c r="P12" s="79"/>
    </row>
    <row r="13" spans="1:16" ht="24.6" customHeight="1" thickBot="1" x14ac:dyDescent="0.25">
      <c r="A13" s="112" t="s">
        <v>63</v>
      </c>
      <c r="B13" s="92"/>
      <c r="C13" s="92"/>
      <c r="D13" s="92"/>
      <c r="E13" s="92"/>
      <c r="F13" s="92"/>
      <c r="G13" s="92"/>
      <c r="H13" s="93"/>
      <c r="I13" s="93"/>
      <c r="J13" s="93"/>
      <c r="K13" s="95"/>
      <c r="M13" s="83" t="str">
        <f>C10</f>
        <v>Conc 2</v>
      </c>
      <c r="N13" s="80"/>
      <c r="O13" s="80"/>
      <c r="P13" s="80"/>
    </row>
    <row r="14" spans="1:16" ht="24.6" customHeight="1" thickBot="1" x14ac:dyDescent="0.25">
      <c r="A14" s="113" t="s">
        <v>64</v>
      </c>
      <c r="B14" s="92"/>
      <c r="C14" s="92"/>
      <c r="D14" s="92"/>
      <c r="E14" s="92"/>
      <c r="F14" s="92"/>
      <c r="G14" s="92"/>
      <c r="H14" s="96"/>
      <c r="I14" s="96"/>
      <c r="J14" s="96"/>
      <c r="K14" s="97"/>
      <c r="M14" s="83" t="str">
        <f>D10</f>
        <v>Conc 3</v>
      </c>
      <c r="N14" s="80"/>
      <c r="O14" s="80"/>
      <c r="P14" s="80"/>
    </row>
    <row r="15" spans="1:16" ht="24.6" customHeight="1" thickBot="1" x14ac:dyDescent="0.25">
      <c r="A15" s="114" t="s">
        <v>65</v>
      </c>
      <c r="B15" s="106">
        <f>SUM(B11:B14)</f>
        <v>0</v>
      </c>
      <c r="C15" s="107">
        <f t="shared" ref="C15:K15" si="0">SUM(C11:C14)</f>
        <v>0</v>
      </c>
      <c r="D15" s="107">
        <f t="shared" si="0"/>
        <v>0</v>
      </c>
      <c r="E15" s="107">
        <f t="shared" si="0"/>
        <v>0</v>
      </c>
      <c r="F15" s="107">
        <f>SUM(F11:F14)</f>
        <v>0</v>
      </c>
      <c r="G15" s="107">
        <f>SUM(G11:G14)</f>
        <v>0</v>
      </c>
      <c r="H15" s="107">
        <f>SUM(H11:H14)</f>
        <v>0</v>
      </c>
      <c r="I15" s="107">
        <f>SUM(I11:I14)</f>
        <v>0</v>
      </c>
      <c r="J15" s="107">
        <f>SUM(J11:J14)</f>
        <v>0</v>
      </c>
      <c r="K15" s="108">
        <f t="shared" si="0"/>
        <v>0</v>
      </c>
      <c r="M15" s="83" t="str">
        <f>E10</f>
        <v>Conc 4</v>
      </c>
      <c r="N15" s="80"/>
      <c r="O15" s="80"/>
      <c r="P15" s="80"/>
    </row>
    <row r="16" spans="1:16" ht="24.6" customHeight="1" thickBot="1" x14ac:dyDescent="0.25">
      <c r="A16" s="115" t="s">
        <v>66</v>
      </c>
      <c r="B16" s="103">
        <f t="shared" ref="B16:F16" si="1">(20-B15)/20</f>
        <v>1</v>
      </c>
      <c r="C16" s="104">
        <f t="shared" si="1"/>
        <v>1</v>
      </c>
      <c r="D16" s="104">
        <f t="shared" si="1"/>
        <v>1</v>
      </c>
      <c r="E16" s="104">
        <f>(20-E15)/20</f>
        <v>1</v>
      </c>
      <c r="F16" s="104">
        <f t="shared" si="1"/>
        <v>1</v>
      </c>
      <c r="G16" s="104">
        <f>(20-G15)/20</f>
        <v>1</v>
      </c>
      <c r="H16" s="104">
        <f>(20-H15)/20</f>
        <v>1</v>
      </c>
      <c r="I16" s="104">
        <f>(20-I15)/20</f>
        <v>1</v>
      </c>
      <c r="J16" s="104">
        <f>(20-J15)/20</f>
        <v>1</v>
      </c>
      <c r="K16" s="105">
        <f>(20-K15)/20</f>
        <v>1</v>
      </c>
      <c r="M16" s="83" t="str">
        <f>F10</f>
        <v>Conc 5</v>
      </c>
      <c r="N16" s="80"/>
      <c r="O16" s="80"/>
      <c r="P16" s="80"/>
    </row>
    <row r="17" spans="1:16" ht="24.6" customHeight="1" thickBot="1" x14ac:dyDescent="0.25">
      <c r="A17" s="109"/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M17" s="83" t="str">
        <f>G10</f>
        <v>Conc 6</v>
      </c>
      <c r="N17" s="80"/>
      <c r="O17" s="80"/>
      <c r="P17" s="80"/>
    </row>
    <row r="18" spans="1:16" ht="24.6" customHeight="1" thickBot="1" x14ac:dyDescent="0.25">
      <c r="A18" s="109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M18" s="83" t="str">
        <f>H10</f>
        <v>Conc 7</v>
      </c>
      <c r="N18" s="80"/>
      <c r="O18" s="80"/>
      <c r="P18" s="80"/>
    </row>
    <row r="19" spans="1:16" ht="24.6" customHeight="1" thickBot="1" x14ac:dyDescent="0.25">
      <c r="A19" s="109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M19" s="83" t="str">
        <f>I10</f>
        <v>Conc 8</v>
      </c>
      <c r="N19" s="80"/>
      <c r="O19" s="80"/>
      <c r="P19" s="80"/>
    </row>
    <row r="20" spans="1:16" ht="24.6" customHeight="1" thickBot="1" x14ac:dyDescent="0.25">
      <c r="A20" s="109"/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M20" s="83" t="str">
        <f>J10</f>
        <v>Conc 9</v>
      </c>
      <c r="N20" s="80"/>
      <c r="O20" s="80"/>
      <c r="P20" s="80"/>
    </row>
    <row r="21" spans="1:16" ht="24.6" customHeight="1" thickBot="1" x14ac:dyDescent="0.25">
      <c r="A21" s="109"/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M21" s="84" t="s">
        <v>1</v>
      </c>
      <c r="N21" s="80"/>
      <c r="O21" s="80"/>
      <c r="P21" s="80"/>
    </row>
    <row r="22" spans="1:16" ht="24.6" customHeight="1" x14ac:dyDescent="0.2">
      <c r="A22" s="3"/>
      <c r="B22" s="90"/>
      <c r="C22" s="90"/>
      <c r="D22" s="90"/>
      <c r="E22" s="90"/>
      <c r="F22" s="90"/>
      <c r="G22" s="90"/>
      <c r="H22" s="90"/>
      <c r="I22" s="90"/>
      <c r="J22" s="90"/>
      <c r="K22" s="90"/>
      <c r="M22" s="76"/>
      <c r="N22" s="76"/>
      <c r="O22" s="76"/>
      <c r="P22" s="76"/>
    </row>
    <row r="23" spans="1:16" ht="24.6" customHeight="1" x14ac:dyDescent="0.2">
      <c r="A23" s="148" t="s">
        <v>67</v>
      </c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M23" s="75" t="s">
        <v>87</v>
      </c>
      <c r="N23" s="76"/>
      <c r="O23" s="76"/>
      <c r="P23" s="76"/>
    </row>
    <row r="24" spans="1:16" ht="24.6" customHeight="1" thickBo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M24" s="76"/>
      <c r="N24" s="76"/>
      <c r="O24" s="76"/>
      <c r="P24" s="76"/>
    </row>
    <row r="25" spans="1:16" ht="31.15" customHeight="1" thickBot="1" x14ac:dyDescent="0.25">
      <c r="A25" s="4" t="str">
        <f>A10</f>
        <v>Concentrations (%)</v>
      </c>
      <c r="B25" s="100" t="str">
        <f t="shared" ref="B25:J25" si="2">B10</f>
        <v>Conc 1</v>
      </c>
      <c r="C25" s="101" t="str">
        <f t="shared" si="2"/>
        <v>Conc 2</v>
      </c>
      <c r="D25" s="101" t="str">
        <f t="shared" si="2"/>
        <v>Conc 3</v>
      </c>
      <c r="E25" s="101" t="str">
        <f t="shared" si="2"/>
        <v>Conc 4</v>
      </c>
      <c r="F25" s="101" t="str">
        <f t="shared" si="2"/>
        <v>Conc 5</v>
      </c>
      <c r="G25" s="101" t="str">
        <f t="shared" si="2"/>
        <v>Conc 6</v>
      </c>
      <c r="H25" s="101" t="str">
        <f t="shared" si="2"/>
        <v>Conc 7</v>
      </c>
      <c r="I25" s="101" t="str">
        <f t="shared" si="2"/>
        <v>Conc 8</v>
      </c>
      <c r="J25" s="101" t="str">
        <f t="shared" si="2"/>
        <v>Conc 9</v>
      </c>
      <c r="K25" s="102" t="s">
        <v>1</v>
      </c>
      <c r="M25" s="46" t="s">
        <v>59</v>
      </c>
      <c r="N25" s="46" t="s">
        <v>0</v>
      </c>
      <c r="O25" s="46" t="s">
        <v>51</v>
      </c>
    </row>
    <row r="26" spans="1:16" ht="24.6" customHeight="1" thickBot="1" x14ac:dyDescent="0.25">
      <c r="A26" s="114" t="str">
        <f t="shared" ref="A26:A29" si="3">A11</f>
        <v>I</v>
      </c>
      <c r="B26" s="92"/>
      <c r="C26" s="92"/>
      <c r="D26" s="92"/>
      <c r="E26" s="92"/>
      <c r="F26" s="92"/>
      <c r="G26" s="92"/>
      <c r="H26" s="93"/>
      <c r="I26" s="93"/>
      <c r="J26" s="93"/>
      <c r="K26" s="94"/>
      <c r="M26" s="46" t="s">
        <v>53</v>
      </c>
      <c r="N26" s="46" t="s">
        <v>54</v>
      </c>
      <c r="O26" s="46" t="s">
        <v>55</v>
      </c>
    </row>
    <row r="27" spans="1:16" ht="24.6" customHeight="1" thickBot="1" x14ac:dyDescent="0.25">
      <c r="A27" s="114" t="str">
        <f t="shared" si="3"/>
        <v>II</v>
      </c>
      <c r="B27" s="92"/>
      <c r="C27" s="92"/>
      <c r="D27" s="92"/>
      <c r="E27" s="92"/>
      <c r="F27" s="92"/>
      <c r="G27" s="92"/>
      <c r="H27" s="93"/>
      <c r="I27" s="93"/>
      <c r="J27" s="93"/>
      <c r="K27" s="95"/>
      <c r="M27" s="83" t="str">
        <f t="shared" ref="M27:M35" si="4">M12</f>
        <v>Conc 1</v>
      </c>
      <c r="N27" s="80"/>
      <c r="O27" s="81"/>
    </row>
    <row r="28" spans="1:16" ht="24.6" customHeight="1" thickBot="1" x14ac:dyDescent="0.25">
      <c r="A28" s="114" t="str">
        <f t="shared" si="3"/>
        <v>III</v>
      </c>
      <c r="B28" s="92"/>
      <c r="C28" s="92"/>
      <c r="D28" s="92"/>
      <c r="E28" s="92"/>
      <c r="F28" s="92"/>
      <c r="G28" s="92"/>
      <c r="H28" s="93"/>
      <c r="I28" s="93"/>
      <c r="J28" s="93"/>
      <c r="K28" s="95"/>
      <c r="M28" s="83" t="str">
        <f t="shared" si="4"/>
        <v>Conc 2</v>
      </c>
      <c r="N28" s="80"/>
      <c r="O28" s="81"/>
    </row>
    <row r="29" spans="1:16" ht="24.6" customHeight="1" thickBot="1" x14ac:dyDescent="0.25">
      <c r="A29" s="114" t="str">
        <f t="shared" si="3"/>
        <v>IV</v>
      </c>
      <c r="B29" s="92"/>
      <c r="C29" s="92"/>
      <c r="D29" s="92"/>
      <c r="E29" s="92"/>
      <c r="F29" s="92"/>
      <c r="G29" s="92"/>
      <c r="H29" s="96"/>
      <c r="I29" s="96"/>
      <c r="J29" s="96"/>
      <c r="K29" s="98"/>
      <c r="M29" s="83" t="str">
        <f t="shared" si="4"/>
        <v>Conc 3</v>
      </c>
      <c r="N29" s="80"/>
      <c r="O29" s="81"/>
    </row>
    <row r="30" spans="1:16" ht="24.6" customHeight="1" thickBot="1" x14ac:dyDescent="0.25">
      <c r="A30" s="114" t="s">
        <v>65</v>
      </c>
      <c r="B30" s="106">
        <f t="shared" ref="B30:K30" si="5">SUM(B26:B29)</f>
        <v>0</v>
      </c>
      <c r="C30" s="107">
        <f t="shared" si="5"/>
        <v>0</v>
      </c>
      <c r="D30" s="107">
        <f t="shared" si="5"/>
        <v>0</v>
      </c>
      <c r="E30" s="107">
        <f t="shared" si="5"/>
        <v>0</v>
      </c>
      <c r="F30" s="107">
        <f t="shared" si="5"/>
        <v>0</v>
      </c>
      <c r="G30" s="107">
        <f>SUM(G26:G29)</f>
        <v>0</v>
      </c>
      <c r="H30" s="107">
        <f>SUM(H26:H29)</f>
        <v>0</v>
      </c>
      <c r="I30" s="107">
        <f>SUM(I26:I29)</f>
        <v>0</v>
      </c>
      <c r="J30" s="107">
        <f>SUM(J26:J29)</f>
        <v>0</v>
      </c>
      <c r="K30" s="108">
        <f t="shared" si="5"/>
        <v>0</v>
      </c>
      <c r="M30" s="83" t="str">
        <f t="shared" si="4"/>
        <v>Conc 4</v>
      </c>
      <c r="N30" s="80"/>
      <c r="O30" s="81"/>
    </row>
    <row r="31" spans="1:16" ht="24.6" customHeight="1" thickBot="1" x14ac:dyDescent="0.25">
      <c r="A31" s="115" t="s">
        <v>66</v>
      </c>
      <c r="B31" s="103">
        <f t="shared" ref="B31:K31" si="6">(20-B30)/20</f>
        <v>1</v>
      </c>
      <c r="C31" s="104">
        <f t="shared" si="6"/>
        <v>1</v>
      </c>
      <c r="D31" s="104">
        <f t="shared" si="6"/>
        <v>1</v>
      </c>
      <c r="E31" s="104">
        <f t="shared" si="6"/>
        <v>1</v>
      </c>
      <c r="F31" s="104">
        <f t="shared" si="6"/>
        <v>1</v>
      </c>
      <c r="G31" s="104">
        <f>(20-G30)/20</f>
        <v>1</v>
      </c>
      <c r="H31" s="104">
        <f>(20-H30)/20</f>
        <v>1</v>
      </c>
      <c r="I31" s="104">
        <f>(20-I30)/20</f>
        <v>1</v>
      </c>
      <c r="J31" s="104">
        <f>(20-J30)/20</f>
        <v>1</v>
      </c>
      <c r="K31" s="105">
        <f t="shared" si="6"/>
        <v>1</v>
      </c>
      <c r="M31" s="83" t="str">
        <f t="shared" si="4"/>
        <v>Conc 5</v>
      </c>
      <c r="N31" s="80"/>
      <c r="O31" s="81"/>
    </row>
    <row r="32" spans="1:16" ht="24.6" customHeight="1" thickBot="1" x14ac:dyDescent="0.25">
      <c r="A32" s="99"/>
      <c r="E32" s="3"/>
      <c r="F32" s="3"/>
      <c r="G32" s="3"/>
      <c r="H32" s="3"/>
      <c r="I32" s="3"/>
      <c r="J32" s="3"/>
      <c r="K32" s="3"/>
      <c r="M32" s="83" t="str">
        <f t="shared" si="4"/>
        <v>Conc 6</v>
      </c>
      <c r="N32" s="80"/>
      <c r="O32" s="80"/>
    </row>
    <row r="33" spans="1:16" ht="24.6" customHeight="1" thickBot="1" x14ac:dyDescent="0.25">
      <c r="A33" s="45"/>
      <c r="M33" s="83" t="str">
        <f t="shared" si="4"/>
        <v>Conc 7</v>
      </c>
      <c r="N33" s="80"/>
      <c r="O33" s="81"/>
    </row>
    <row r="34" spans="1:16" ht="24.6" customHeight="1" thickBot="1" x14ac:dyDescent="0.25">
      <c r="A34" s="45"/>
      <c r="M34" s="83" t="str">
        <f t="shared" si="4"/>
        <v>Conc 8</v>
      </c>
      <c r="N34" s="80"/>
      <c r="O34" s="80"/>
    </row>
    <row r="35" spans="1:16" ht="24.6" customHeight="1" thickBot="1" x14ac:dyDescent="0.25">
      <c r="A35" s="45"/>
      <c r="M35" s="83" t="str">
        <f t="shared" si="4"/>
        <v>Conc 9</v>
      </c>
      <c r="N35" s="80"/>
      <c r="O35" s="80"/>
    </row>
    <row r="36" spans="1:16" ht="24.6" customHeight="1" thickBot="1" x14ac:dyDescent="0.25">
      <c r="A36" s="45"/>
      <c r="M36" s="84" t="s">
        <v>1</v>
      </c>
      <c r="N36" s="80"/>
      <c r="O36" s="80"/>
    </row>
    <row r="37" spans="1:16" ht="24.6" customHeight="1" x14ac:dyDescent="0.2">
      <c r="A37" s="45"/>
    </row>
    <row r="38" spans="1:16" ht="22.9" customHeight="1" thickBot="1" x14ac:dyDescent="0.25">
      <c r="L38" s="10"/>
    </row>
    <row r="39" spans="1:16" ht="22.9" customHeight="1" x14ac:dyDescent="0.2">
      <c r="A39" s="27" t="s">
        <v>45</v>
      </c>
      <c r="B39" s="28"/>
      <c r="C39" s="28"/>
      <c r="D39" s="28"/>
      <c r="E39" s="28"/>
      <c r="F39" s="28"/>
      <c r="G39" s="28"/>
      <c r="H39" s="28"/>
      <c r="I39" s="28"/>
      <c r="J39" s="28"/>
      <c r="K39" s="29"/>
      <c r="L39" s="10"/>
    </row>
    <row r="40" spans="1:16" ht="22.9" customHeight="1" x14ac:dyDescent="0.2">
      <c r="A40" s="30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10"/>
    </row>
    <row r="41" spans="1:16" ht="22.9" customHeight="1" x14ac:dyDescent="0.2">
      <c r="A41" s="30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10"/>
    </row>
    <row r="42" spans="1:16" ht="22.9" customHeight="1" x14ac:dyDescent="0.2">
      <c r="A42" s="30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10"/>
      <c r="O42" s="10"/>
      <c r="P42" s="10"/>
    </row>
    <row r="43" spans="1:16" ht="22.9" customHeight="1" x14ac:dyDescent="0.2">
      <c r="A43" s="30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10"/>
      <c r="O43" s="10"/>
      <c r="P43" s="10"/>
    </row>
    <row r="44" spans="1:16" ht="22.9" customHeight="1" x14ac:dyDescent="0.2">
      <c r="A44" s="30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10"/>
      <c r="O44" s="10"/>
      <c r="P44" s="10"/>
    </row>
    <row r="45" spans="1:16" ht="22.9" customHeight="1" x14ac:dyDescent="0.2">
      <c r="A45" s="30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10"/>
      <c r="O45" s="10"/>
      <c r="P45" s="10"/>
    </row>
    <row r="46" spans="1:16" ht="22.9" customHeight="1" x14ac:dyDescent="0.2">
      <c r="A46" s="30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10"/>
      <c r="O46" s="10"/>
      <c r="P46" s="10"/>
    </row>
    <row r="47" spans="1:16" ht="22.9" customHeight="1" x14ac:dyDescent="0.2">
      <c r="A47" s="30"/>
      <c r="B47" s="31"/>
      <c r="C47" s="31"/>
      <c r="D47" s="31"/>
      <c r="E47" s="31"/>
      <c r="F47" s="31"/>
      <c r="G47" s="31"/>
      <c r="H47" s="31"/>
      <c r="I47" s="31"/>
      <c r="J47" s="31"/>
      <c r="K47" s="32"/>
      <c r="O47" s="10"/>
      <c r="P47" s="10"/>
    </row>
    <row r="48" spans="1:16" ht="27" customHeight="1" x14ac:dyDescent="0.2">
      <c r="A48" s="30"/>
      <c r="B48" s="31"/>
      <c r="C48" s="31"/>
      <c r="D48" s="31"/>
      <c r="E48" s="31"/>
      <c r="F48" s="31"/>
      <c r="G48" s="31"/>
      <c r="H48" s="31"/>
      <c r="I48" s="31"/>
      <c r="J48" s="31"/>
      <c r="K48" s="32"/>
      <c r="O48" s="10"/>
      <c r="P48" s="10"/>
    </row>
    <row r="49" spans="1:16" x14ac:dyDescent="0.2">
      <c r="A49" s="30"/>
      <c r="B49" s="31"/>
      <c r="C49" s="31"/>
      <c r="D49" s="31"/>
      <c r="E49" s="31"/>
      <c r="F49" s="31"/>
      <c r="G49" s="31"/>
      <c r="H49" s="31"/>
      <c r="I49" s="31"/>
      <c r="J49" s="31"/>
      <c r="K49" s="32"/>
      <c r="O49" s="10"/>
      <c r="P49" s="10"/>
    </row>
    <row r="50" spans="1:16" s="10" customFormat="1" x14ac:dyDescent="0.2">
      <c r="A50" s="30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8"/>
      <c r="M50" s="8"/>
      <c r="N50" s="8"/>
    </row>
    <row r="51" spans="1:16" s="10" customFormat="1" x14ac:dyDescent="0.2">
      <c r="A51" s="30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8"/>
      <c r="M51" s="8"/>
      <c r="N51" s="8"/>
    </row>
    <row r="52" spans="1:16" s="10" customFormat="1" ht="13.5" thickBot="1" x14ac:dyDescent="0.25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5"/>
      <c r="L52" s="8"/>
      <c r="M52" s="8"/>
      <c r="N52" s="8"/>
    </row>
    <row r="53" spans="1:16" s="10" customForma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</row>
    <row r="54" spans="1:16" s="10" customForma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</row>
    <row r="55" spans="1:16" s="10" customForma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</row>
    <row r="56" spans="1:16" s="10" customForma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</row>
    <row r="57" spans="1:16" s="10" customForma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</row>
    <row r="58" spans="1:16" s="10" customForma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</row>
    <row r="59" spans="1:16" s="10" customForma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</row>
    <row r="60" spans="1:16" s="10" customForma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</row>
    <row r="61" spans="1:16" s="10" customForma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</row>
    <row r="62" spans="1:16" s="10" customForma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</row>
    <row r="63" spans="1:16" s="10" customForma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</row>
    <row r="64" spans="1:16" x14ac:dyDescent="0.2">
      <c r="N64" s="10"/>
      <c r="O64" s="10"/>
      <c r="P64" s="10"/>
    </row>
    <row r="65" spans="14:16" x14ac:dyDescent="0.2">
      <c r="N65" s="10"/>
      <c r="O65" s="10"/>
      <c r="P65" s="10"/>
    </row>
  </sheetData>
  <sheetProtection formatCells="0"/>
  <mergeCells count="7">
    <mergeCell ref="A3:C3"/>
    <mergeCell ref="D3:E3"/>
    <mergeCell ref="A8:K8"/>
    <mergeCell ref="A23:K23"/>
    <mergeCell ref="A1:E1"/>
    <mergeCell ref="A2:C2"/>
    <mergeCell ref="D2:E2"/>
  </mergeCells>
  <phoneticPr fontId="8" type="noConversion"/>
  <dataValidations count="2">
    <dataValidation type="list" allowBlank="1" showInputMessage="1" showErrorMessage="1" sqref="D2:E2" xr:uid="{32454E26-A467-49D1-8AC2-145E328D9FF3}">
      <formula1>"ISO 16778"</formula1>
    </dataValidation>
    <dataValidation type="list" allowBlank="1" showInputMessage="1" showErrorMessage="1" sqref="D3:E3" xr:uid="{5E652BC4-FF93-4883-9F9E-7A08088AA961}">
      <formula1>"Acartia tonsa"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D28A8-F637-4F87-890F-646F6B4B368A}">
  <dimension ref="A1:D7"/>
  <sheetViews>
    <sheetView workbookViewId="0">
      <selection activeCell="D3" sqref="D3"/>
    </sheetView>
  </sheetViews>
  <sheetFormatPr baseColWidth="10" defaultRowHeight="12.75" x14ac:dyDescent="0.2"/>
  <cols>
    <col min="2" max="2" width="39.140625" bestFit="1" customWidth="1"/>
    <col min="3" max="3" width="27.28515625" bestFit="1" customWidth="1"/>
    <col min="4" max="4" width="106.7109375" style="121" customWidth="1"/>
  </cols>
  <sheetData>
    <row r="1" spans="1:4" x14ac:dyDescent="0.2">
      <c r="A1" s="116" t="s">
        <v>75</v>
      </c>
      <c r="B1" s="116" t="s">
        <v>76</v>
      </c>
      <c r="C1" s="116" t="s">
        <v>77</v>
      </c>
      <c r="D1" s="117" t="s">
        <v>78</v>
      </c>
    </row>
    <row r="2" spans="1:4" x14ac:dyDescent="0.2">
      <c r="A2" s="118">
        <v>45995</v>
      </c>
      <c r="B2" s="119" t="s">
        <v>80</v>
      </c>
      <c r="C2" s="119" t="s">
        <v>81</v>
      </c>
      <c r="D2" s="120" t="s">
        <v>82</v>
      </c>
    </row>
    <row r="3" spans="1:4" x14ac:dyDescent="0.2">
      <c r="A3" s="118">
        <v>45995</v>
      </c>
      <c r="B3" s="119" t="s">
        <v>79</v>
      </c>
      <c r="C3" s="119" t="s">
        <v>83</v>
      </c>
      <c r="D3" s="120" t="s">
        <v>84</v>
      </c>
    </row>
    <row r="4" spans="1:4" x14ac:dyDescent="0.2">
      <c r="A4" s="118"/>
      <c r="B4" s="119"/>
      <c r="C4" s="119"/>
      <c r="D4" s="120"/>
    </row>
    <row r="5" spans="1:4" x14ac:dyDescent="0.2">
      <c r="A5" s="118"/>
      <c r="B5" s="119"/>
      <c r="C5" s="119"/>
      <c r="D5" s="120"/>
    </row>
    <row r="6" spans="1:4" x14ac:dyDescent="0.2">
      <c r="A6" s="118"/>
      <c r="B6" s="119"/>
      <c r="C6" s="119"/>
      <c r="D6" s="120"/>
    </row>
    <row r="7" spans="1:4" x14ac:dyDescent="0.2">
      <c r="A7" s="118"/>
      <c r="B7" s="119"/>
      <c r="C7" s="119"/>
      <c r="D7" s="1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Description de l'échantillon</vt:lpstr>
      <vt:lpstr>Informations essais ecotox</vt:lpstr>
      <vt:lpstr>Données brutes Huîtres</vt:lpstr>
      <vt:lpstr>Données brutes Copépodes</vt:lpstr>
      <vt:lpstr>Log</vt:lpstr>
    </vt:vector>
  </TitlesOfParts>
  <Company>INERIS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DRC-GREAUD Lauriane</dc:creator>
  <cp:lastModifiedBy>CHABOT Laure</cp:lastModifiedBy>
  <cp:lastPrinted>2004-04-28T09:15:48Z</cp:lastPrinted>
  <dcterms:created xsi:type="dcterms:W3CDTF">2003-11-05T11:14:30Z</dcterms:created>
  <dcterms:modified xsi:type="dcterms:W3CDTF">2026-02-13T17:24:13Z</dcterms:modified>
</cp:coreProperties>
</file>