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6-SRT\SDRCP\BEI\2. Eau\05. Sujets Eau\15-ECOTOX\"/>
    </mc:Choice>
  </mc:AlternateContent>
  <xr:revisionPtr revIDLastSave="0" documentId="13_ncr:1_{0E256A44-2917-4EED-96AA-DDB2DC12BBBD}" xr6:coauthVersionLast="47" xr6:coauthVersionMax="47" xr10:uidLastSave="{00000000-0000-0000-0000-000000000000}"/>
  <bookViews>
    <workbookView xWindow="-120" yWindow="-120" windowWidth="20730" windowHeight="11040" firstSheet="2" xr2:uid="{00000000-000D-0000-FFFF-FFFF00000000}"/>
  </bookViews>
  <sheets>
    <sheet name="Description de l'échantillon" sheetId="6" r:id="rId1"/>
    <sheet name="Informations essais ecotox" sheetId="7" r:id="rId2"/>
    <sheet name="Données brutes D. magna" sheetId="13" r:id="rId3"/>
    <sheet name="Données brutes V. fischeri" sheetId="8" r:id="rId4"/>
    <sheet name="Données brutes algues" sheetId="9" r:id="rId5"/>
    <sheet name="Données brutes L. minor" sheetId="12" r:id="rId6"/>
    <sheet name="Données brutes Spirodela" sheetId="14" r:id="rId7"/>
    <sheet name="Données brutes oeufs D. rerio" sheetId="11" r:id="rId8"/>
    <sheet name="Log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1" l="1"/>
  <c r="W7" i="11" s="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6" i="11"/>
  <c r="S16" i="11"/>
  <c r="R16" i="11"/>
  <c r="Q16" i="11"/>
  <c r="P16" i="11"/>
  <c r="O16" i="11"/>
  <c r="T15" i="11"/>
  <c r="S15" i="11"/>
  <c r="R15" i="11"/>
  <c r="Q15" i="11"/>
  <c r="P15" i="11"/>
  <c r="O15" i="11"/>
  <c r="T14" i="11"/>
  <c r="S14" i="11"/>
  <c r="R14" i="11"/>
  <c r="Q14" i="11"/>
  <c r="P14" i="11"/>
  <c r="O14" i="11"/>
  <c r="T13" i="11"/>
  <c r="S13" i="11"/>
  <c r="R13" i="11"/>
  <c r="Q13" i="11"/>
  <c r="P13" i="11"/>
  <c r="O13" i="11"/>
  <c r="T9" i="11"/>
  <c r="T8" i="11"/>
  <c r="T7" i="11"/>
  <c r="T6" i="11"/>
  <c r="V7" i="11"/>
  <c r="V8" i="11"/>
  <c r="W8" i="11"/>
  <c r="V9" i="11"/>
  <c r="W9" i="11"/>
  <c r="S9" i="11"/>
  <c r="R9" i="11"/>
  <c r="Q9" i="11"/>
  <c r="P9" i="11"/>
  <c r="O9" i="11"/>
  <c r="S8" i="11"/>
  <c r="R8" i="11"/>
  <c r="Q8" i="11"/>
  <c r="P8" i="11"/>
  <c r="O8" i="11"/>
  <c r="S7" i="11"/>
  <c r="R7" i="11"/>
  <c r="Q7" i="11"/>
  <c r="O7" i="11"/>
  <c r="P6" i="11"/>
  <c r="Q6" i="11"/>
  <c r="R6" i="11"/>
  <c r="S6" i="11"/>
  <c r="O6" i="11"/>
  <c r="C86" i="7" l="1"/>
  <c r="H19" i="11" l="1"/>
  <c r="H24" i="11"/>
  <c r="H17" i="11"/>
  <c r="H12" i="11"/>
  <c r="H5" i="11" l="1"/>
  <c r="C24" i="12"/>
  <c r="D24" i="12"/>
  <c r="E24" i="12"/>
  <c r="F24" i="12"/>
  <c r="W13" i="11"/>
  <c r="O3" i="11"/>
  <c r="O1" i="11"/>
  <c r="G20" i="9"/>
  <c r="G21" i="9"/>
  <c r="G22" i="9"/>
  <c r="G23" i="9"/>
  <c r="G24" i="9"/>
  <c r="G25" i="9"/>
  <c r="G13" i="9"/>
  <c r="G14" i="9"/>
  <c r="G15" i="9"/>
  <c r="G16" i="9"/>
  <c r="G17" i="9"/>
  <c r="G18" i="9"/>
  <c r="C66" i="7"/>
  <c r="E79" i="14"/>
  <c r="E78" i="14"/>
  <c r="E77" i="14"/>
  <c r="E76" i="14"/>
  <c r="E75" i="14"/>
  <c r="E74" i="14"/>
  <c r="E73" i="14"/>
  <c r="E72" i="14"/>
  <c r="E70" i="14"/>
  <c r="E69" i="14"/>
  <c r="E68" i="14"/>
  <c r="E67" i="14"/>
  <c r="E66" i="14"/>
  <c r="E65" i="14"/>
  <c r="E64" i="14"/>
  <c r="E63" i="14"/>
  <c r="E61" i="14"/>
  <c r="E60" i="14"/>
  <c r="E59" i="14"/>
  <c r="E58" i="14"/>
  <c r="E57" i="14"/>
  <c r="E56" i="14"/>
  <c r="E55" i="14"/>
  <c r="E54" i="14"/>
  <c r="E52" i="14"/>
  <c r="E51" i="14"/>
  <c r="E50" i="14"/>
  <c r="E49" i="14"/>
  <c r="E48" i="14"/>
  <c r="E47" i="14"/>
  <c r="E46" i="14"/>
  <c r="E45" i="14"/>
  <c r="E43" i="14"/>
  <c r="E42" i="14"/>
  <c r="E41" i="14"/>
  <c r="E40" i="14"/>
  <c r="E39" i="14"/>
  <c r="E38" i="14"/>
  <c r="E37" i="14"/>
  <c r="E36" i="14"/>
  <c r="E34" i="14"/>
  <c r="E33" i="14"/>
  <c r="E32" i="14"/>
  <c r="E31" i="14"/>
  <c r="E30" i="14"/>
  <c r="E29" i="14"/>
  <c r="E28" i="14"/>
  <c r="E27" i="14"/>
  <c r="E25" i="14"/>
  <c r="E24" i="14"/>
  <c r="E23" i="14"/>
  <c r="E22" i="14"/>
  <c r="E21" i="14"/>
  <c r="E20" i="14"/>
  <c r="E19" i="14"/>
  <c r="E18" i="14"/>
  <c r="E16" i="14"/>
  <c r="E15" i="14"/>
  <c r="E14" i="14"/>
  <c r="E13" i="14"/>
  <c r="E12" i="14"/>
  <c r="E11" i="14"/>
  <c r="E10" i="14"/>
  <c r="E9" i="14"/>
  <c r="D71" i="14"/>
  <c r="D62" i="14"/>
  <c r="D53" i="14"/>
  <c r="C44" i="14"/>
  <c r="C35" i="14"/>
  <c r="D80" i="14"/>
  <c r="C80" i="14"/>
  <c r="C71" i="14"/>
  <c r="C62" i="14"/>
  <c r="C53" i="14"/>
  <c r="D44" i="14"/>
  <c r="D35" i="14"/>
  <c r="D26" i="14"/>
  <c r="C26" i="14"/>
  <c r="D17" i="14"/>
  <c r="C17" i="14"/>
  <c r="C76" i="7"/>
  <c r="C55" i="7"/>
  <c r="C50" i="7"/>
  <c r="C40" i="7"/>
  <c r="C30" i="7"/>
  <c r="G9" i="12"/>
  <c r="G11" i="12"/>
  <c r="G13" i="12"/>
  <c r="G125" i="12"/>
  <c r="G124" i="12"/>
  <c r="G123" i="12"/>
  <c r="G122" i="12"/>
  <c r="G121" i="12"/>
  <c r="G120" i="12"/>
  <c r="G118" i="12"/>
  <c r="G117" i="12"/>
  <c r="G116" i="12"/>
  <c r="G115" i="12"/>
  <c r="G114" i="12"/>
  <c r="G113" i="12"/>
  <c r="G111" i="12"/>
  <c r="G110" i="12"/>
  <c r="G109" i="12"/>
  <c r="G108" i="12"/>
  <c r="G107" i="12"/>
  <c r="G106" i="12"/>
  <c r="G104" i="12"/>
  <c r="G103" i="12"/>
  <c r="G102" i="12"/>
  <c r="G101" i="12"/>
  <c r="G100" i="12"/>
  <c r="G99" i="12"/>
  <c r="G97" i="12"/>
  <c r="G96" i="12"/>
  <c r="G95" i="12"/>
  <c r="G94" i="12"/>
  <c r="G93" i="12"/>
  <c r="G92" i="12"/>
  <c r="G90" i="12"/>
  <c r="G89" i="12"/>
  <c r="G88" i="12"/>
  <c r="G87" i="12"/>
  <c r="G86" i="12"/>
  <c r="G85" i="12"/>
  <c r="G83" i="12"/>
  <c r="G82" i="12"/>
  <c r="G81" i="12"/>
  <c r="G80" i="12"/>
  <c r="G79" i="12"/>
  <c r="G78" i="12"/>
  <c r="G76" i="12"/>
  <c r="G75" i="12"/>
  <c r="G74" i="12"/>
  <c r="G73" i="12"/>
  <c r="G72" i="12"/>
  <c r="G71" i="12"/>
  <c r="G70" i="12"/>
  <c r="G69" i="12"/>
  <c r="G65" i="12"/>
  <c r="G64" i="12"/>
  <c r="G63" i="12"/>
  <c r="G62" i="12"/>
  <c r="G61" i="12"/>
  <c r="G60" i="12"/>
  <c r="G58" i="12"/>
  <c r="G57" i="12"/>
  <c r="G56" i="12"/>
  <c r="G55" i="12"/>
  <c r="G54" i="12"/>
  <c r="G53" i="12"/>
  <c r="G51" i="12"/>
  <c r="G50" i="12"/>
  <c r="G49" i="12"/>
  <c r="G48" i="12"/>
  <c r="G47" i="12"/>
  <c r="G46" i="12"/>
  <c r="G44" i="12"/>
  <c r="G43" i="12"/>
  <c r="G42" i="12"/>
  <c r="G41" i="12"/>
  <c r="G40" i="12"/>
  <c r="G39" i="12"/>
  <c r="G37" i="12"/>
  <c r="G36" i="12"/>
  <c r="G35" i="12"/>
  <c r="G34" i="12"/>
  <c r="G33" i="12"/>
  <c r="G32" i="12"/>
  <c r="G30" i="12"/>
  <c r="G29" i="12"/>
  <c r="G28" i="12"/>
  <c r="G27" i="12"/>
  <c r="G26" i="12"/>
  <c r="G25" i="12"/>
  <c r="G23" i="12"/>
  <c r="G22" i="12"/>
  <c r="G21" i="12"/>
  <c r="G20" i="12"/>
  <c r="G19" i="12"/>
  <c r="G18" i="12"/>
  <c r="G16" i="12"/>
  <c r="G15" i="12"/>
  <c r="G14" i="12"/>
  <c r="G12" i="12"/>
  <c r="G10" i="12"/>
  <c r="G34" i="9"/>
  <c r="G35" i="9"/>
  <c r="G36" i="9"/>
  <c r="G44" i="9"/>
  <c r="G45" i="9"/>
  <c r="G46" i="9"/>
  <c r="G67" i="9"/>
  <c r="G66" i="9"/>
  <c r="G65" i="9"/>
  <c r="G64" i="9"/>
  <c r="G63" i="9"/>
  <c r="G62" i="9"/>
  <c r="G60" i="9"/>
  <c r="G59" i="9"/>
  <c r="G58" i="9"/>
  <c r="G57" i="9"/>
  <c r="G56" i="9"/>
  <c r="G55" i="9"/>
  <c r="G53" i="9"/>
  <c r="G52" i="9"/>
  <c r="G51" i="9"/>
  <c r="G50" i="9"/>
  <c r="G49" i="9"/>
  <c r="G48" i="9"/>
  <c r="G43" i="9"/>
  <c r="G42" i="9"/>
  <c r="G41" i="9"/>
  <c r="G39" i="9"/>
  <c r="G38" i="9"/>
  <c r="G37" i="9"/>
  <c r="G32" i="9"/>
  <c r="G31" i="9"/>
  <c r="G30" i="9"/>
  <c r="G29" i="9"/>
  <c r="G28" i="9"/>
  <c r="G27" i="9"/>
  <c r="C19" i="9"/>
  <c r="E71" i="14" l="1"/>
  <c r="W12" i="11"/>
  <c r="W11" i="11"/>
  <c r="W10" i="11"/>
  <c r="W14" i="11"/>
  <c r="E17" i="14"/>
  <c r="E44" i="14"/>
  <c r="E26" i="14"/>
  <c r="E53" i="14"/>
  <c r="E80" i="14"/>
  <c r="E35" i="14"/>
  <c r="E62" i="14"/>
  <c r="F44" i="14" l="1"/>
  <c r="F26" i="14"/>
  <c r="F62" i="14"/>
  <c r="F71" i="14"/>
  <c r="F35" i="14"/>
  <c r="F80" i="14"/>
  <c r="F53" i="14"/>
  <c r="C19" i="7" l="1"/>
  <c r="G19" i="9" l="1"/>
  <c r="F19" i="9"/>
  <c r="G126" i="12"/>
  <c r="F126" i="12"/>
  <c r="E126" i="12"/>
  <c r="D126" i="12"/>
  <c r="C126" i="12"/>
  <c r="G119" i="12"/>
  <c r="F119" i="12"/>
  <c r="E119" i="12"/>
  <c r="D119" i="12"/>
  <c r="C119" i="12"/>
  <c r="G112" i="12"/>
  <c r="F112" i="12"/>
  <c r="E112" i="12"/>
  <c r="D112" i="12"/>
  <c r="C112" i="12"/>
  <c r="G105" i="12"/>
  <c r="F105" i="12"/>
  <c r="E105" i="12"/>
  <c r="D105" i="12"/>
  <c r="C105" i="12"/>
  <c r="G98" i="12"/>
  <c r="F98" i="12"/>
  <c r="E98" i="12"/>
  <c r="D98" i="12"/>
  <c r="C98" i="12"/>
  <c r="G91" i="12"/>
  <c r="F91" i="12"/>
  <c r="E91" i="12"/>
  <c r="D91" i="12"/>
  <c r="C91" i="12"/>
  <c r="G84" i="12"/>
  <c r="F84" i="12"/>
  <c r="E84" i="12"/>
  <c r="D84" i="12"/>
  <c r="C84" i="12"/>
  <c r="G77" i="12"/>
  <c r="F77" i="12"/>
  <c r="E77" i="12"/>
  <c r="D77" i="12"/>
  <c r="C77" i="12"/>
  <c r="G68" i="9" l="1"/>
  <c r="H68" i="9" s="1"/>
  <c r="F68" i="9"/>
  <c r="E68" i="9"/>
  <c r="D68" i="9"/>
  <c r="C68" i="9"/>
  <c r="G61" i="9"/>
  <c r="H61" i="9" s="1"/>
  <c r="F61" i="9"/>
  <c r="E61" i="9"/>
  <c r="D61" i="9"/>
  <c r="C61" i="9"/>
  <c r="G54" i="9"/>
  <c r="H54" i="9" s="1"/>
  <c r="F54" i="9"/>
  <c r="E54" i="9"/>
  <c r="D54" i="9"/>
  <c r="C54" i="9"/>
  <c r="G47" i="9"/>
  <c r="H47" i="9" s="1"/>
  <c r="F47" i="9"/>
  <c r="E47" i="9"/>
  <c r="D47" i="9"/>
  <c r="C47" i="9"/>
  <c r="G40" i="9"/>
  <c r="H40" i="9" s="1"/>
  <c r="F40" i="9"/>
  <c r="E40" i="9"/>
  <c r="D40" i="9"/>
  <c r="C40" i="9"/>
  <c r="G33" i="9"/>
  <c r="H33" i="9" s="1"/>
  <c r="F33" i="9"/>
  <c r="E33" i="9"/>
  <c r="D33" i="9"/>
  <c r="C33" i="9"/>
  <c r="G66" i="12"/>
  <c r="F66" i="12"/>
  <c r="E66" i="12"/>
  <c r="D66" i="12"/>
  <c r="C66" i="12"/>
  <c r="G59" i="12"/>
  <c r="F59" i="12"/>
  <c r="E59" i="12"/>
  <c r="D59" i="12"/>
  <c r="C59" i="12"/>
  <c r="G52" i="12"/>
  <c r="F52" i="12"/>
  <c r="E52" i="12"/>
  <c r="D52" i="12"/>
  <c r="C52" i="12"/>
  <c r="G45" i="12"/>
  <c r="F45" i="12"/>
  <c r="E45" i="12"/>
  <c r="D45" i="12"/>
  <c r="C45" i="12"/>
  <c r="G38" i="12"/>
  <c r="F38" i="12"/>
  <c r="E38" i="12"/>
  <c r="D38" i="12"/>
  <c r="C38" i="12"/>
  <c r="G31" i="12"/>
  <c r="F31" i="12"/>
  <c r="E31" i="12"/>
  <c r="D31" i="12"/>
  <c r="C31" i="12"/>
  <c r="J70" i="9"/>
  <c r="I70" i="9"/>
  <c r="H70" i="9"/>
  <c r="G70" i="9"/>
  <c r="F70" i="9"/>
  <c r="E70" i="9"/>
  <c r="D70" i="9"/>
  <c r="A25" i="13"/>
  <c r="A21" i="13"/>
  <c r="A22" i="13"/>
  <c r="A23" i="13"/>
  <c r="A24" i="13"/>
  <c r="A20" i="13"/>
  <c r="A19" i="13"/>
  <c r="J130" i="12"/>
  <c r="I130" i="12"/>
  <c r="H130" i="12"/>
  <c r="G130" i="12"/>
  <c r="F130" i="12"/>
  <c r="E130" i="12"/>
  <c r="D130" i="12"/>
  <c r="A120" i="12"/>
  <c r="A106" i="12"/>
  <c r="A99" i="12"/>
  <c r="A92" i="12"/>
  <c r="A85" i="12"/>
  <c r="A78" i="12"/>
  <c r="H31" i="11" l="1"/>
  <c r="O31" i="11" s="1"/>
  <c r="H26" i="11"/>
  <c r="O26" i="11" s="1"/>
  <c r="O24" i="11"/>
  <c r="O19" i="11"/>
  <c r="O17" i="11"/>
  <c r="O12" i="11"/>
  <c r="H10" i="11"/>
  <c r="D27" i="8"/>
  <c r="C27" i="8"/>
  <c r="D24" i="8"/>
  <c r="C24" i="8"/>
  <c r="D21" i="8"/>
  <c r="C21" i="8"/>
  <c r="D18" i="8"/>
  <c r="C18" i="8"/>
  <c r="D15" i="8"/>
  <c r="C15" i="8"/>
  <c r="D12" i="8"/>
  <c r="C12" i="8"/>
  <c r="D9" i="8"/>
  <c r="C9" i="8"/>
  <c r="O5" i="11" l="1"/>
  <c r="O10" i="11"/>
  <c r="E38" i="11"/>
  <c r="E43" i="11" s="1"/>
  <c r="V10" i="11"/>
  <c r="F38" i="11" s="1"/>
  <c r="F43" i="11" s="1"/>
  <c r="V11" i="11"/>
  <c r="G38" i="11" s="1"/>
  <c r="G43" i="11" s="1"/>
  <c r="V12" i="11"/>
  <c r="H38" i="11" s="1"/>
  <c r="H43" i="11" s="1"/>
  <c r="V13" i="11"/>
  <c r="I38" i="11" s="1"/>
  <c r="I43" i="11" s="1"/>
  <c r="V14" i="11"/>
  <c r="J38" i="11" s="1"/>
  <c r="J43" i="11" s="1"/>
  <c r="C17" i="12"/>
  <c r="G24" i="12"/>
  <c r="D17" i="12"/>
  <c r="E17" i="12"/>
  <c r="F17" i="12"/>
  <c r="G17" i="12"/>
  <c r="H126" i="12" l="1"/>
  <c r="H66" i="12"/>
  <c r="H119" i="12"/>
  <c r="H112" i="12"/>
  <c r="H91" i="12"/>
  <c r="H105" i="12"/>
  <c r="H84" i="12"/>
  <c r="H98" i="12"/>
  <c r="H31" i="12"/>
  <c r="H45" i="12"/>
  <c r="H24" i="12"/>
  <c r="H59" i="12"/>
  <c r="H52" i="12"/>
  <c r="H38" i="12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G9" i="13"/>
  <c r="G12" i="13"/>
  <c r="G13" i="13"/>
  <c r="G14" i="13"/>
  <c r="G15" i="13"/>
  <c r="F9" i="13"/>
  <c r="F10" i="13"/>
  <c r="G10" i="13" s="1"/>
  <c r="F11" i="13"/>
  <c r="G11" i="13" s="1"/>
  <c r="F12" i="13"/>
  <c r="F13" i="13"/>
  <c r="F14" i="13"/>
  <c r="F15" i="13"/>
  <c r="F8" i="13"/>
  <c r="G8" i="13" s="1"/>
  <c r="G26" i="9"/>
  <c r="H26" i="9" s="1"/>
  <c r="F26" i="9"/>
  <c r="E26" i="9"/>
  <c r="D26" i="9"/>
  <c r="C26" i="9"/>
  <c r="D19" i="9"/>
  <c r="E19" i="9"/>
</calcChain>
</file>

<file path=xl/sharedStrings.xml><?xml version="1.0" encoding="utf-8"?>
<sst xmlns="http://schemas.openxmlformats.org/spreadsheetml/2006/main" count="418" uniqueCount="176">
  <si>
    <t>Total</t>
  </si>
  <si>
    <t>%</t>
  </si>
  <si>
    <t>pH</t>
  </si>
  <si>
    <t>A</t>
  </si>
  <si>
    <t>B</t>
  </si>
  <si>
    <t>C</t>
  </si>
  <si>
    <t>D</t>
  </si>
  <si>
    <t>Témoin</t>
  </si>
  <si>
    <r>
      <t xml:space="preserve">Inhibition de la mobilité de </t>
    </r>
    <r>
      <rPr>
        <b/>
        <i/>
        <sz val="12"/>
        <rFont val="Arial"/>
        <family val="2"/>
      </rPr>
      <t>Daphnia magna</t>
    </r>
  </si>
  <si>
    <t>Volume total des récipients d'essai</t>
  </si>
  <si>
    <t>Volume d'essai</t>
  </si>
  <si>
    <t>Correspondance mesure / nombre de cellules</t>
  </si>
  <si>
    <t>Mesure à J0</t>
  </si>
  <si>
    <t>Mesure à J2</t>
  </si>
  <si>
    <t>Mesure à J3</t>
  </si>
  <si>
    <t>Taux de croissance</t>
  </si>
  <si>
    <t xml:space="preserve">Témoin   </t>
  </si>
  <si>
    <t>Moyenne</t>
  </si>
  <si>
    <t>Mesure de pH</t>
  </si>
  <si>
    <t>Conc 1</t>
  </si>
  <si>
    <t>Conc 2</t>
  </si>
  <si>
    <t>Conc 3</t>
  </si>
  <si>
    <t>Conc 4</t>
  </si>
  <si>
    <t>Conc 5</t>
  </si>
  <si>
    <t>Conc 6</t>
  </si>
  <si>
    <t>Conc 7</t>
  </si>
  <si>
    <t>Localisation du prélèvement</t>
  </si>
  <si>
    <t>Description, aspect, couleur</t>
  </si>
  <si>
    <t>Mode de conservation des échantillons avant essais</t>
  </si>
  <si>
    <t>Prétraitement de l’échantillon (décantation, filtration…)</t>
  </si>
  <si>
    <t xml:space="preserve">Aspect, couleur de l’échantillon avant essai </t>
  </si>
  <si>
    <t>Modalités de transport</t>
  </si>
  <si>
    <t>Oxygène dissous</t>
  </si>
  <si>
    <t xml:space="preserve">Conductivité </t>
  </si>
  <si>
    <t>Date de réalisation de l'essai</t>
  </si>
  <si>
    <t>A compléter, si besoin, pour d'autres essais</t>
  </si>
  <si>
    <t>Référence normative</t>
  </si>
  <si>
    <t>Récipients d'essai</t>
  </si>
  <si>
    <t>Inhibition de croissance des algues unicellulaires</t>
  </si>
  <si>
    <t>Espèce</t>
  </si>
  <si>
    <t>Méthode de mesure</t>
  </si>
  <si>
    <t xml:space="preserve">  Témoins intra-plaques</t>
  </si>
  <si>
    <t>1 = vivant   0 = mort ou assimilé
C = œuf coagulé
Q = pas de détachement de la queue
R = pas de rythme cardiaque</t>
  </si>
  <si>
    <t>Mesure à 48 h</t>
  </si>
  <si>
    <t>Mesure à J7</t>
  </si>
  <si>
    <t>Si l'essai est conduit en conditions semi-statiques, ajouter des lignes pour les mesures complémentaires</t>
  </si>
  <si>
    <t>Nombre de frondes à J0</t>
  </si>
  <si>
    <t>Nombre de frondes à J7</t>
  </si>
  <si>
    <t>Nombre de frondes à JX</t>
  </si>
  <si>
    <t xml:space="preserve">Données de caractérisation physico-chimiques des dilutions réalisées (min, max et valeurs intermédiaires) si pas de demande spécifique dans le texte normatif. </t>
  </si>
  <si>
    <r>
      <t>Toxicité aiguë vis-à-vis des œufs de poisson-zèbre (</t>
    </r>
    <r>
      <rPr>
        <b/>
        <i/>
        <sz val="12"/>
        <rFont val="Arial"/>
        <family val="2"/>
      </rPr>
      <t>Danio rerio</t>
    </r>
    <r>
      <rPr>
        <b/>
        <sz val="12"/>
        <rFont val="Arial"/>
        <family val="2"/>
      </rPr>
      <t>)</t>
    </r>
  </si>
  <si>
    <t>Date de prélèvement</t>
  </si>
  <si>
    <t>REFERENCE Laboratoire</t>
  </si>
  <si>
    <t>Date de réception au laboratoire</t>
  </si>
  <si>
    <t>Type de rejet (direct ou indirect)</t>
  </si>
  <si>
    <t>Si rejet direct, masse d'eau réceptrice</t>
  </si>
  <si>
    <t>Si rejet indirect, station d'épuration urbaine ou industrielle et sa référence</t>
  </si>
  <si>
    <t>Préleveur</t>
  </si>
  <si>
    <t>Identification du site</t>
  </si>
  <si>
    <t>Remarque(s) et/ou complément(s)</t>
  </si>
  <si>
    <t>Surveillance de l'écotoxicité des rejets aqueux (MTD)</t>
  </si>
  <si>
    <t>Nombre de daphnies par réplicat</t>
  </si>
  <si>
    <t>Dates de réalisation de l'essai</t>
  </si>
  <si>
    <t xml:space="preserve">Si la CE50 n'est pas déterminable, % d’effet à la plus forte concentration testée (ou plus faible dilution)  </t>
  </si>
  <si>
    <t>Lemna minor</t>
  </si>
  <si>
    <t>Type d'effluent (eau douce, eau saumâtre ou eau saline)</t>
  </si>
  <si>
    <t>Deuxième paramètre* 
à J0</t>
  </si>
  <si>
    <t>Deuxième paramètre* 
à JX</t>
  </si>
  <si>
    <t>Deuxième paramètre* 
à J7</t>
  </si>
  <si>
    <t>% Inhibition</t>
  </si>
  <si>
    <t>Référence normative : EN ISO 15088</t>
  </si>
  <si>
    <t xml:space="preserve">3,4-DCA </t>
  </si>
  <si>
    <t>Mesure de O2</t>
  </si>
  <si>
    <t>% létalité</t>
  </si>
  <si>
    <t xml:space="preserve">3,4-DCA (3,7 mg/L) </t>
  </si>
  <si>
    <t>facultatif</t>
  </si>
  <si>
    <t xml:space="preserve">Récipients d'essai : </t>
  </si>
  <si>
    <t>Mesure à 15 min</t>
  </si>
  <si>
    <t>Mesure à 30 min</t>
  </si>
  <si>
    <t>% effet</t>
  </si>
  <si>
    <t>Réplicat 1</t>
  </si>
  <si>
    <t>Réplicat 2</t>
  </si>
  <si>
    <t>NF EN ISO 20079</t>
  </si>
  <si>
    <t>NF EN ISO 6341</t>
  </si>
  <si>
    <t>Concentrations (%)</t>
  </si>
  <si>
    <t>Si mesure en DO/ Fluo, indiquer les données en nb cell/mL</t>
  </si>
  <si>
    <r>
      <t xml:space="preserve">Essai d'inhibition de la mobilité de </t>
    </r>
    <r>
      <rPr>
        <b/>
        <i/>
        <u/>
        <sz val="10"/>
        <rFont val="Arial"/>
        <family val="2"/>
      </rPr>
      <t>Daphnia magna</t>
    </r>
    <r>
      <rPr>
        <b/>
        <u/>
        <sz val="10"/>
        <rFont val="Arial"/>
        <family val="2"/>
      </rPr>
      <t xml:space="preserve"> (48h)</t>
    </r>
  </si>
  <si>
    <r>
      <t xml:space="preserve">Essai d'inhibition de la luminescence de </t>
    </r>
    <r>
      <rPr>
        <b/>
        <i/>
        <u/>
        <sz val="10"/>
        <rFont val="Arial"/>
        <family val="2"/>
      </rPr>
      <t>Vibrio fischeri</t>
    </r>
    <r>
      <rPr>
        <b/>
        <u/>
        <sz val="10"/>
        <rFont val="Arial"/>
        <family val="2"/>
      </rPr>
      <t xml:space="preserve"> (30 min)</t>
    </r>
  </si>
  <si>
    <t>Essai d'inhition de la croissance des algues unicellulaires (72h)</t>
  </si>
  <si>
    <t>Unité Toxique</t>
  </si>
  <si>
    <t>Mesure à J0 
en cell/mL</t>
  </si>
  <si>
    <t>Mesure à J1
en cell/mL</t>
  </si>
  <si>
    <t>Mesure à J2
en cell/mL</t>
  </si>
  <si>
    <t>Mesure à J3
en cell/mL</t>
  </si>
  <si>
    <t>Taux de croissance 0-72h</t>
  </si>
  <si>
    <t>Date</t>
  </si>
  <si>
    <t>Onglet</t>
  </si>
  <si>
    <t>Modification</t>
  </si>
  <si>
    <t>Fichier source</t>
  </si>
  <si>
    <t>Proposition _modele_saisie_résultats_ecotox</t>
  </si>
  <si>
    <t>Substance de référence : Nom</t>
  </si>
  <si>
    <t>Substance de référence: Date de réalisation de l’essai</t>
  </si>
  <si>
    <t>Substance de référence : Valeur de CE50 (mg/L)</t>
  </si>
  <si>
    <t xml:space="preserve">Méthode de calcul de la CE50 </t>
  </si>
  <si>
    <t>CE 50 Deuxième paramètres: Intervalle de confiance</t>
  </si>
  <si>
    <t xml:space="preserve">Si la CE50-nombre de frondes n'est pas déterminable, % d’effet à la plus forte concentration testée (ou plus faible dilution)  </t>
  </si>
  <si>
    <t>Méthode de calcul des CE50</t>
  </si>
  <si>
    <t xml:space="preserve">Si la CE50-deuxième paramètre n'est pas déterminable, % d’effet à la plus forte concentration testée (ou plus faible dilution)  </t>
  </si>
  <si>
    <t>Valeur de CE50 en % de dilution de l’effluent</t>
  </si>
  <si>
    <t>CE50 Nombre de frondes: Intervalle de confiance</t>
  </si>
  <si>
    <t>CE50  Intervalle de confiance</t>
  </si>
  <si>
    <t>Information essai ecotox</t>
  </si>
  <si>
    <t>Pour tous les essais, fractionnement de la cellule "information sur la substance de référence"  en "Substance de référence nom", "Substance de référence date de l'essai", "Substance de référence: Valeure de CE50 en mg/L"</t>
  </si>
  <si>
    <t>Pour tous les essais, fractionnement de la cellule "CE50 et intervalle de confiance "  en "Valeur de CE50 en % de dilution de l’effluent  ", "Valeur de CE50: intervalle de confiance"</t>
  </si>
  <si>
    <t>Données brutes algues</t>
  </si>
  <si>
    <t>Formule de calcul pour les taux d'inhibition</t>
  </si>
  <si>
    <t>Formule de calculs pour les taux de croissance</t>
  </si>
  <si>
    <t>Suppression des lignes poiur les témoins négatifs</t>
  </si>
  <si>
    <t>Ajout d'une case commentaire pour les témoins négatifs</t>
  </si>
  <si>
    <t>Mesure des valeurs de témoins négatifs</t>
  </si>
  <si>
    <t xml:space="preserve">Oui </t>
  </si>
  <si>
    <t>NF EN ISO 8692</t>
  </si>
  <si>
    <t>Déductions des valeurs de témoins négatifs</t>
  </si>
  <si>
    <t>Taux de croissance
0-7j</t>
  </si>
  <si>
    <t>Daphnies immobiles par réplicat à 24 heures</t>
  </si>
  <si>
    <t>pH 
à T0</t>
  </si>
  <si>
    <t>Oxygène dissous en mg/l à T0</t>
  </si>
  <si>
    <t>Daphnies immobiles par réplicat à 48 heures</t>
  </si>
  <si>
    <t>pH 
à T48h</t>
  </si>
  <si>
    <t>Oxygène dissous en mg/l à T48h</t>
  </si>
  <si>
    <t>Données brutes L.minor</t>
  </si>
  <si>
    <t>Données brutes D. magna</t>
  </si>
  <si>
    <t>Verrouillage des formules et protection de la feuille sans mot de passe</t>
  </si>
  <si>
    <t>Mesure à 24 h (facultative)</t>
  </si>
  <si>
    <r>
      <t>Légende</t>
    </r>
    <r>
      <rPr>
        <i/>
        <sz val="9"/>
        <rFont val="Arial"/>
        <family val="2"/>
      </rPr>
      <t xml:space="preserve"> :</t>
    </r>
  </si>
  <si>
    <r>
      <t xml:space="preserve">Inhibition de la bioluminescence de </t>
    </r>
    <r>
      <rPr>
        <b/>
        <i/>
        <sz val="12"/>
        <rFont val="Arial"/>
        <family val="2"/>
      </rPr>
      <t>Vibrio fischeri</t>
    </r>
    <r>
      <rPr>
        <b/>
        <sz val="12"/>
        <rFont val="Arial"/>
        <family val="2"/>
      </rPr>
      <t xml:space="preserve"> (= </t>
    </r>
    <r>
      <rPr>
        <b/>
        <i/>
        <sz val="12"/>
        <rFont val="Arial"/>
        <family val="2"/>
      </rPr>
      <t>Aliivibrio fischeri</t>
    </r>
    <r>
      <rPr>
        <b/>
        <sz val="12"/>
        <rFont val="Arial"/>
        <family val="2"/>
      </rPr>
      <t>)</t>
    </r>
  </si>
  <si>
    <t>Flaconnage et volume</t>
  </si>
  <si>
    <t>Méthode de calcul de la CE50</t>
  </si>
  <si>
    <t>Frondes Unité Toxique</t>
  </si>
  <si>
    <t>Autre paramètre Unité Toxique</t>
  </si>
  <si>
    <t>Pour tous les essais, ajout formule de calcul en UT et verrouillage sans mot de passe</t>
  </si>
  <si>
    <t>*:  préciser la mesure : poids frais, poids sec, surface totale ou chlorophylle</t>
  </si>
  <si>
    <t>Inhibition de croissance des lentilles d'eau S. polyrhiza</t>
  </si>
  <si>
    <t>Inhibition de croissance des lentilles d'eau L.minor</t>
  </si>
  <si>
    <t>NF EN ISO 20027</t>
  </si>
  <si>
    <t>Surface de la première fronde à T0h</t>
  </si>
  <si>
    <t>Surface de la première fronde à T72h</t>
  </si>
  <si>
    <t>Croissance moyenne de la première fronde</t>
  </si>
  <si>
    <t>Spirodela polyrhiza</t>
  </si>
  <si>
    <r>
      <t>Inhibition de croissance des lentilles d'eau (</t>
    </r>
    <r>
      <rPr>
        <b/>
        <i/>
        <u/>
        <sz val="10"/>
        <rFont val="Arial"/>
        <family val="2"/>
      </rPr>
      <t>Lemna.minor</t>
    </r>
    <r>
      <rPr>
        <b/>
        <u/>
        <sz val="10"/>
        <rFont val="Arial"/>
        <family val="2"/>
      </rPr>
      <t xml:space="preserve"> 7 jours)</t>
    </r>
  </si>
  <si>
    <r>
      <t>Inhibition de croissance des lentilles d'eau (</t>
    </r>
    <r>
      <rPr>
        <b/>
        <i/>
        <u/>
        <sz val="10"/>
        <rFont val="Arial"/>
        <family val="2"/>
      </rPr>
      <t>Spirodela polyrhiza</t>
    </r>
    <r>
      <rPr>
        <b/>
        <u/>
        <sz val="10"/>
        <rFont val="Arial"/>
        <family val="2"/>
      </rPr>
      <t xml:space="preserve"> 72h)</t>
    </r>
  </si>
  <si>
    <r>
      <t>Toxicité aiguë vis-à-vis des œufs de poisson-zèbre (</t>
    </r>
    <r>
      <rPr>
        <b/>
        <i/>
        <u/>
        <sz val="10"/>
        <rFont val="Arial"/>
        <family val="2"/>
      </rPr>
      <t xml:space="preserve">Danio rerio </t>
    </r>
    <r>
      <rPr>
        <b/>
        <u/>
        <sz val="10"/>
        <rFont val="Arial"/>
        <family val="2"/>
      </rPr>
      <t>48h)</t>
    </r>
  </si>
  <si>
    <t>CE50: Intervalle de confiance</t>
  </si>
  <si>
    <t xml:space="preserve"> Unité Toxique</t>
  </si>
  <si>
    <t>Ajout essai Spirodela polyrhiza</t>
  </si>
  <si>
    <t>Données brutes S. polyrhiza</t>
  </si>
  <si>
    <t>Ajout d'un tableau de données</t>
  </si>
  <si>
    <t>Formule de calculs pour la croissance des frondes</t>
  </si>
  <si>
    <t>Commentaire</t>
  </si>
  <si>
    <t>Tous les onglets données brutes</t>
  </si>
  <si>
    <t>Ajout d'une case commentaire</t>
  </si>
  <si>
    <t>Ajout tableau mesure à 48h00 pour calcul du % de létalité et calcul du pourcentage de létalité</t>
  </si>
  <si>
    <t>Données brutes œufs D. rerio</t>
  </si>
  <si>
    <t>Retrait de la protection de la colonne A ("Conc")</t>
  </si>
  <si>
    <t>Données brutes V. fischeri</t>
  </si>
  <si>
    <t>Retrait de la protection de la colonne A ("Conc") et modification format numérique "Moyenne" (format scientifique)</t>
  </si>
  <si>
    <t>Modification format numérique "Conc" dans tableaux "Mesure de pH et O2"</t>
  </si>
  <si>
    <t xml:space="preserve">Valeur de CE50 en % de l’effluent </t>
  </si>
  <si>
    <t xml:space="preserve">Valeur de CE50 (taux de croissance)  de l’effluent </t>
  </si>
  <si>
    <t xml:space="preserve">Valeur de CE50-nombre de frondes (taux de croissance) en %  de l’effluent </t>
  </si>
  <si>
    <t xml:space="preserve">Valeur de CE50-deuxième paramètre (taux de croissance) en % de l’effluent </t>
  </si>
  <si>
    <t xml:space="preserve">Valeur de CE50 en %  de l’effluent </t>
  </si>
  <si>
    <r>
      <t xml:space="preserve">Essai de létalité vis-à-vis de </t>
    </r>
    <r>
      <rPr>
        <b/>
        <i/>
        <u/>
        <sz val="10"/>
        <color rgb="FFFF6600"/>
        <rFont val="Arial"/>
        <family val="2"/>
      </rPr>
      <t>Acartia tonsa</t>
    </r>
    <r>
      <rPr>
        <b/>
        <u/>
        <sz val="10"/>
        <color rgb="FFFF6600"/>
        <rFont val="Arial"/>
        <family val="2"/>
      </rPr>
      <t xml:space="preserve"> (48h)</t>
    </r>
  </si>
  <si>
    <t>Ajout d'un bloc Arcatia Tonsa</t>
  </si>
  <si>
    <t>Supression de "de dilution" dans les lignes CE50</t>
  </si>
  <si>
    <t>Code agence de la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</si>
</sst>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26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1"/>
      <color rgb="FFFF6600"/>
      <name val="Arial"/>
      <family val="2"/>
    </font>
    <font>
      <sz val="10"/>
      <color rgb="FFFF6600"/>
      <name val="Arial"/>
      <family val="2"/>
    </font>
    <font>
      <sz val="11"/>
      <color rgb="FFFF660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i/>
      <u/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u/>
      <sz val="10"/>
      <color rgb="FFFF6600"/>
      <name val="Arial"/>
      <family val="2"/>
    </font>
    <font>
      <b/>
      <sz val="10"/>
      <color rgb="FFFF6600"/>
      <name val="Arial"/>
      <family val="2"/>
    </font>
    <font>
      <b/>
      <i/>
      <u/>
      <sz val="10"/>
      <color rgb="FFFF660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Dashed">
        <color theme="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Dashed">
        <color theme="5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5" fillId="5" borderId="3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/>
    <xf numFmtId="0" fontId="7" fillId="0" borderId="50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6" fillId="0" borderId="53" xfId="0" applyFont="1" applyBorder="1"/>
    <xf numFmtId="0" fontId="5" fillId="5" borderId="64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164" fontId="6" fillId="3" borderId="18" xfId="0" applyNumberFormat="1" applyFont="1" applyFill="1" applyBorder="1" applyAlignment="1">
      <alignment horizontal="center" vertical="center"/>
    </xf>
    <xf numFmtId="164" fontId="6" fillId="3" borderId="3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4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5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4" xfId="0" applyFont="1" applyBorder="1" applyAlignment="1">
      <alignment vertical="center" wrapText="1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5" fillId="5" borderId="66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/>
    </xf>
    <xf numFmtId="0" fontId="5" fillId="5" borderId="28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  <protection locked="0"/>
    </xf>
    <xf numFmtId="164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64" fontId="0" fillId="3" borderId="24" xfId="0" applyNumberForma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64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164" fontId="0" fillId="3" borderId="33" xfId="0" applyNumberForma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164" fontId="0" fillId="3" borderId="27" xfId="0" applyNumberFormat="1" applyFill="1" applyBorder="1" applyAlignment="1" applyProtection="1">
      <alignment horizontal="center" vertical="center"/>
      <protection locked="0"/>
    </xf>
    <xf numFmtId="164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164" fontId="0" fillId="3" borderId="36" xfId="0" applyNumberFormat="1" applyFill="1" applyBorder="1" applyAlignment="1" applyProtection="1">
      <alignment horizontal="center" vertical="center"/>
      <protection locked="0"/>
    </xf>
    <xf numFmtId="164" fontId="0" fillId="3" borderId="40" xfId="0" applyNumberFormat="1" applyFill="1" applyBorder="1" applyAlignment="1" applyProtection="1">
      <alignment horizontal="center" vertical="center"/>
      <protection locked="0"/>
    </xf>
    <xf numFmtId="164" fontId="0" fillId="3" borderId="18" xfId="0" applyNumberFormat="1" applyFill="1" applyBorder="1" applyAlignment="1" applyProtection="1">
      <alignment horizontal="center" vertical="center"/>
      <protection locked="0"/>
    </xf>
    <xf numFmtId="164" fontId="0" fillId="3" borderId="31" xfId="0" applyNumberFormat="1" applyFill="1" applyBorder="1" applyAlignment="1" applyProtection="1">
      <alignment horizontal="center" vertical="center"/>
      <protection locked="0"/>
    </xf>
    <xf numFmtId="164" fontId="0" fillId="3" borderId="19" xfId="0" applyNumberForma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64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164" fontId="2" fillId="3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164" fontId="2" fillId="3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164" fontId="2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12" borderId="39" xfId="0" applyFont="1" applyFill="1" applyBorder="1" applyAlignment="1">
      <alignment horizontal="center" vertical="center"/>
    </xf>
    <xf numFmtId="9" fontId="2" fillId="12" borderId="16" xfId="0" applyNumberFormat="1" applyFont="1" applyFill="1" applyBorder="1" applyAlignment="1">
      <alignment horizontal="center" vertical="center"/>
    </xf>
    <xf numFmtId="0" fontId="2" fillId="12" borderId="47" xfId="0" applyFont="1" applyFill="1" applyBorder="1" applyAlignment="1">
      <alignment horizontal="center" vertical="center"/>
    </xf>
    <xf numFmtId="9" fontId="2" fillId="12" borderId="36" xfId="0" applyNumberFormat="1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/>
    </xf>
    <xf numFmtId="9" fontId="2" fillId="12" borderId="18" xfId="0" applyNumberFormat="1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9" fontId="2" fillId="12" borderId="19" xfId="0" applyNumberFormat="1" applyFont="1" applyFill="1" applyBorder="1" applyAlignment="1">
      <alignment horizontal="center" vertical="center"/>
    </xf>
    <xf numFmtId="0" fontId="13" fillId="12" borderId="39" xfId="0" applyFont="1" applyFill="1" applyBorder="1" applyAlignment="1">
      <alignment horizontal="center" vertical="center"/>
    </xf>
    <xf numFmtId="9" fontId="13" fillId="12" borderId="16" xfId="0" applyNumberFormat="1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9" fontId="13" fillId="12" borderId="36" xfId="0" applyNumberFormat="1" applyFont="1" applyFill="1" applyBorder="1" applyAlignment="1">
      <alignment horizontal="center" vertical="center"/>
    </xf>
    <xf numFmtId="0" fontId="13" fillId="12" borderId="43" xfId="0" applyFont="1" applyFill="1" applyBorder="1" applyAlignment="1">
      <alignment horizontal="center" vertical="center"/>
    </xf>
    <xf numFmtId="9" fontId="13" fillId="12" borderId="18" xfId="0" applyNumberFormat="1" applyFont="1" applyFill="1" applyBorder="1" applyAlignment="1">
      <alignment horizontal="center" vertical="center"/>
    </xf>
    <xf numFmtId="0" fontId="13" fillId="12" borderId="37" xfId="0" applyFont="1" applyFill="1" applyBorder="1" applyAlignment="1">
      <alignment horizontal="center" vertical="center"/>
    </xf>
    <xf numFmtId="9" fontId="13" fillId="12" borderId="19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53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50" xfId="2" applyFont="1" applyBorder="1" applyAlignment="1" applyProtection="1">
      <alignment horizontal="center" vertical="center"/>
      <protection locked="0"/>
    </xf>
    <xf numFmtId="0" fontId="5" fillId="0" borderId="42" xfId="2" applyFont="1" applyBorder="1" applyAlignment="1" applyProtection="1">
      <alignment horizontal="center" vertical="center"/>
      <protection locked="0"/>
    </xf>
    <xf numFmtId="0" fontId="5" fillId="8" borderId="35" xfId="2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6" fillId="8" borderId="35" xfId="2" applyFont="1" applyFill="1" applyBorder="1" applyAlignment="1" applyProtection="1">
      <alignment horizontal="center" vertical="center"/>
      <protection locked="0"/>
    </xf>
    <xf numFmtId="0" fontId="5" fillId="4" borderId="65" xfId="0" applyFont="1" applyFill="1" applyBorder="1" applyAlignment="1" applyProtection="1">
      <alignment horizontal="center"/>
      <protection locked="0"/>
    </xf>
    <xf numFmtId="0" fontId="5" fillId="0" borderId="51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8" borderId="2" xfId="2" applyFont="1" applyFill="1" applyBorder="1" applyAlignment="1" applyProtection="1">
      <alignment horizontal="center" vertical="center"/>
      <protection locked="0"/>
    </xf>
    <xf numFmtId="0" fontId="6" fillId="8" borderId="2" xfId="2" applyFont="1" applyFill="1" applyBorder="1" applyAlignment="1" applyProtection="1">
      <alignment horizontal="center" vertical="center"/>
      <protection locked="0"/>
    </xf>
    <xf numFmtId="0" fontId="5" fillId="0" borderId="54" xfId="2" applyFont="1" applyBorder="1" applyAlignment="1" applyProtection="1">
      <alignment horizontal="center" vertical="center"/>
      <protection locked="0"/>
    </xf>
    <xf numFmtId="0" fontId="5" fillId="0" borderId="55" xfId="2" applyFont="1" applyBorder="1" applyAlignment="1" applyProtection="1">
      <alignment horizontal="center" vertical="center"/>
      <protection locked="0"/>
    </xf>
    <xf numFmtId="0" fontId="5" fillId="9" borderId="38" xfId="2" applyFont="1" applyFill="1" applyBorder="1" applyAlignment="1" applyProtection="1">
      <alignment horizontal="center" vertical="center"/>
      <protection locked="0"/>
    </xf>
    <xf numFmtId="0" fontId="5" fillId="9" borderId="3" xfId="2" applyFont="1" applyFill="1" applyBorder="1" applyAlignment="1" applyProtection="1">
      <alignment horizontal="center" vertical="center"/>
      <protection locked="0"/>
    </xf>
    <xf numFmtId="0" fontId="5" fillId="8" borderId="4" xfId="2" applyFont="1" applyFill="1" applyBorder="1" applyAlignment="1" applyProtection="1">
      <alignment horizontal="center" vertical="center"/>
      <protection locked="0"/>
    </xf>
    <xf numFmtId="0" fontId="6" fillId="8" borderId="4" xfId="2" applyFont="1" applyFill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5" fillId="0" borderId="53" xfId="2" applyFont="1" applyBorder="1" applyProtection="1">
      <protection locked="0"/>
    </xf>
    <xf numFmtId="0" fontId="17" fillId="0" borderId="0" xfId="2" applyFont="1" applyAlignment="1" applyProtection="1">
      <alignment horizontal="center" vertical="top"/>
      <protection locked="0"/>
    </xf>
    <xf numFmtId="0" fontId="6" fillId="8" borderId="1" xfId="2" applyFont="1" applyFill="1" applyBorder="1" applyProtection="1">
      <protection locked="0"/>
    </xf>
    <xf numFmtId="0" fontId="2" fillId="2" borderId="61" xfId="0" applyFont="1" applyFill="1" applyBorder="1"/>
    <xf numFmtId="0" fontId="2" fillId="2" borderId="53" xfId="0" applyFont="1" applyFill="1" applyBorder="1"/>
    <xf numFmtId="0" fontId="2" fillId="2" borderId="62" xfId="0" applyFont="1" applyFill="1" applyBorder="1"/>
    <xf numFmtId="0" fontId="5" fillId="5" borderId="52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5" fillId="5" borderId="14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10" fontId="5" fillId="12" borderId="58" xfId="0" applyNumberFormat="1" applyFont="1" applyFill="1" applyBorder="1" applyAlignment="1">
      <alignment horizontal="center" vertical="center"/>
    </xf>
    <xf numFmtId="10" fontId="5" fillId="12" borderId="62" xfId="0" applyNumberFormat="1" applyFont="1" applyFill="1" applyBorder="1" applyAlignment="1">
      <alignment horizontal="center" vertical="center"/>
    </xf>
    <xf numFmtId="10" fontId="6" fillId="0" borderId="36" xfId="0" applyNumberFormat="1" applyFont="1" applyBorder="1" applyAlignment="1" applyProtection="1">
      <alignment horizontal="center" vertical="center"/>
      <protection locked="0"/>
    </xf>
    <xf numFmtId="10" fontId="6" fillId="0" borderId="40" xfId="0" applyNumberFormat="1" applyFont="1" applyBorder="1" applyAlignment="1" applyProtection="1">
      <alignment horizontal="center" vertical="center"/>
      <protection locked="0"/>
    </xf>
    <xf numFmtId="10" fontId="6" fillId="0" borderId="18" xfId="0" applyNumberFormat="1" applyFont="1" applyBorder="1" applyAlignment="1" applyProtection="1">
      <alignment horizontal="center" vertical="center"/>
      <protection locked="0"/>
    </xf>
    <xf numFmtId="10" fontId="6" fillId="0" borderId="26" xfId="0" applyNumberFormat="1" applyFont="1" applyBorder="1" applyAlignment="1" applyProtection="1">
      <alignment horizontal="center" vertical="center"/>
      <protection locked="0"/>
    </xf>
    <xf numFmtId="0" fontId="7" fillId="11" borderId="46" xfId="0" applyFont="1" applyFill="1" applyBorder="1" applyAlignment="1">
      <alignment vertical="center" wrapText="1"/>
    </xf>
    <xf numFmtId="0" fontId="7" fillId="11" borderId="34" xfId="0" applyFont="1" applyFill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7" fillId="0" borderId="46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9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7" borderId="0" xfId="0" applyFont="1" applyFill="1"/>
    <xf numFmtId="0" fontId="2" fillId="0" borderId="1" xfId="0" applyFont="1" applyBorder="1" applyAlignment="1" applyProtection="1">
      <alignment horizontal="left" vertical="center" wrapText="1"/>
      <protection locked="0"/>
    </xf>
    <xf numFmtId="9" fontId="2" fillId="0" borderId="1" xfId="0" applyNumberFormat="1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12" borderId="1" xfId="0" applyFont="1" applyFill="1" applyBorder="1" applyAlignment="1">
      <alignment horizontal="left" vertical="center" wrapText="1"/>
    </xf>
    <xf numFmtId="164" fontId="6" fillId="12" borderId="16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4" borderId="16" xfId="0" applyFont="1" applyFill="1" applyBorder="1" applyAlignment="1">
      <alignment horizontal="center" vertical="center" wrapText="1"/>
    </xf>
    <xf numFmtId="0" fontId="7" fillId="13" borderId="59" xfId="0" applyFont="1" applyFill="1" applyBorder="1" applyProtection="1">
      <protection locked="0"/>
    </xf>
    <xf numFmtId="0" fontId="0" fillId="13" borderId="56" xfId="0" applyFill="1" applyBorder="1" applyProtection="1">
      <protection locked="0"/>
    </xf>
    <xf numFmtId="0" fontId="0" fillId="13" borderId="60" xfId="0" applyFill="1" applyBorder="1" applyProtection="1">
      <protection locked="0"/>
    </xf>
    <xf numFmtId="0" fontId="0" fillId="13" borderId="67" xfId="0" applyFill="1" applyBorder="1" applyProtection="1">
      <protection locked="0"/>
    </xf>
    <xf numFmtId="0" fontId="0" fillId="13" borderId="0" xfId="0" applyFill="1" applyProtection="1">
      <protection locked="0"/>
    </xf>
    <xf numFmtId="0" fontId="0" fillId="13" borderId="68" xfId="0" applyFill="1" applyBorder="1" applyProtection="1">
      <protection locked="0"/>
    </xf>
    <xf numFmtId="0" fontId="0" fillId="13" borderId="61" xfId="0" applyFill="1" applyBorder="1" applyProtection="1">
      <protection locked="0"/>
    </xf>
    <xf numFmtId="0" fontId="0" fillId="13" borderId="53" xfId="0" applyFill="1" applyBorder="1" applyProtection="1">
      <protection locked="0"/>
    </xf>
    <xf numFmtId="0" fontId="0" fillId="13" borderId="62" xfId="0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1" fontId="6" fillId="3" borderId="36" xfId="0" applyNumberFormat="1" applyFont="1" applyFill="1" applyBorder="1" applyAlignment="1" applyProtection="1">
      <alignment horizontal="center" vertical="center"/>
      <protection locked="0"/>
    </xf>
    <xf numFmtId="11" fontId="6" fillId="3" borderId="18" xfId="0" applyNumberFormat="1" applyFont="1" applyFill="1" applyBorder="1" applyAlignment="1" applyProtection="1">
      <alignment horizontal="center" vertical="center"/>
      <protection locked="0"/>
    </xf>
    <xf numFmtId="11" fontId="6" fillId="3" borderId="19" xfId="0" applyNumberFormat="1" applyFont="1" applyFill="1" applyBorder="1" applyAlignment="1" applyProtection="1">
      <alignment horizontal="center" vertical="center"/>
      <protection locked="0"/>
    </xf>
    <xf numFmtId="11" fontId="16" fillId="0" borderId="36" xfId="0" applyNumberFormat="1" applyFont="1" applyBorder="1" applyAlignment="1" applyProtection="1">
      <alignment horizontal="center"/>
      <protection locked="0"/>
    </xf>
    <xf numFmtId="11" fontId="16" fillId="0" borderId="18" xfId="0" applyNumberFormat="1" applyFont="1" applyBorder="1" applyAlignment="1" applyProtection="1">
      <alignment horizontal="center"/>
      <protection locked="0"/>
    </xf>
    <xf numFmtId="11" fontId="16" fillId="0" borderId="19" xfId="0" applyNumberFormat="1" applyFont="1" applyBorder="1" applyAlignment="1" applyProtection="1">
      <alignment horizontal="center"/>
      <protection locked="0"/>
    </xf>
    <xf numFmtId="11" fontId="6" fillId="3" borderId="31" xfId="0" applyNumberFormat="1" applyFont="1" applyFill="1" applyBorder="1" applyAlignment="1" applyProtection="1">
      <alignment horizontal="center" vertical="center"/>
      <protection locked="0"/>
    </xf>
    <xf numFmtId="165" fontId="6" fillId="12" borderId="36" xfId="0" applyNumberFormat="1" applyFont="1" applyFill="1" applyBorder="1" applyAlignment="1">
      <alignment horizontal="center" vertical="center"/>
    </xf>
    <xf numFmtId="165" fontId="6" fillId="12" borderId="18" xfId="0" applyNumberFormat="1" applyFont="1" applyFill="1" applyBorder="1" applyAlignment="1">
      <alignment horizontal="center" vertical="center"/>
    </xf>
    <xf numFmtId="165" fontId="6" fillId="12" borderId="19" xfId="0" applyNumberFormat="1" applyFont="1" applyFill="1" applyBorder="1" applyAlignment="1">
      <alignment horizontal="center" vertical="center"/>
    </xf>
    <xf numFmtId="165" fontId="6" fillId="12" borderId="16" xfId="0" applyNumberFormat="1" applyFont="1" applyFill="1" applyBorder="1" applyAlignment="1">
      <alignment horizontal="center" vertical="center"/>
    </xf>
    <xf numFmtId="11" fontId="6" fillId="12" borderId="16" xfId="0" applyNumberFormat="1" applyFont="1" applyFill="1" applyBorder="1" applyAlignment="1">
      <alignment horizontal="center" vertical="center"/>
    </xf>
    <xf numFmtId="165" fontId="6" fillId="12" borderId="31" xfId="0" applyNumberFormat="1" applyFont="1" applyFill="1" applyBorder="1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5" fillId="0" borderId="70" xfId="2" applyFont="1" applyBorder="1" applyAlignment="1" applyProtection="1">
      <alignment horizontal="center" vertical="center"/>
      <protection locked="0"/>
    </xf>
    <xf numFmtId="164" fontId="6" fillId="3" borderId="18" xfId="0" applyNumberFormat="1" applyFont="1" applyFill="1" applyBorder="1" applyAlignment="1" applyProtection="1">
      <alignment horizontal="center" vertical="center"/>
      <protection locked="0"/>
    </xf>
    <xf numFmtId="164" fontId="6" fillId="12" borderId="18" xfId="0" applyNumberFormat="1" applyFont="1" applyFill="1" applyBorder="1" applyAlignment="1">
      <alignment horizontal="center" vertical="center"/>
    </xf>
    <xf numFmtId="164" fontId="6" fillId="3" borderId="31" xfId="0" applyNumberFormat="1" applyFont="1" applyFill="1" applyBorder="1" applyAlignment="1" applyProtection="1">
      <alignment horizontal="center" vertical="center"/>
      <protection locked="0"/>
    </xf>
    <xf numFmtId="166" fontId="5" fillId="4" borderId="16" xfId="1" applyNumberFormat="1" applyFont="1" applyFill="1" applyBorder="1" applyAlignment="1">
      <alignment horizontal="center"/>
    </xf>
    <xf numFmtId="166" fontId="5" fillId="4" borderId="16" xfId="1" applyNumberFormat="1" applyFont="1" applyFill="1" applyBorder="1" applyAlignment="1" applyProtection="1">
      <alignment horizontal="center"/>
      <protection locked="0"/>
    </xf>
    <xf numFmtId="166" fontId="5" fillId="5" borderId="17" xfId="1" applyNumberFormat="1" applyFont="1" applyFill="1" applyBorder="1" applyAlignment="1" applyProtection="1">
      <alignment horizontal="center"/>
      <protection locked="0"/>
    </xf>
    <xf numFmtId="166" fontId="12" fillId="12" borderId="36" xfId="1" applyNumberFormat="1" applyFont="1" applyFill="1" applyBorder="1" applyAlignment="1" applyProtection="1">
      <alignment horizontal="center"/>
    </xf>
    <xf numFmtId="166" fontId="12" fillId="12" borderId="17" xfId="1" applyNumberFormat="1" applyFont="1" applyFill="1" applyBorder="1" applyAlignment="1" applyProtection="1">
      <alignment horizontal="center"/>
    </xf>
    <xf numFmtId="166" fontId="12" fillId="12" borderId="58" xfId="1" applyNumberFormat="1" applyFont="1" applyFill="1" applyBorder="1" applyAlignment="1" applyProtection="1">
      <alignment horizontal="center"/>
    </xf>
    <xf numFmtId="0" fontId="5" fillId="5" borderId="36" xfId="0" applyFont="1" applyFill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6" fontId="5" fillId="4" borderId="1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42" xfId="2" applyFont="1" applyBorder="1" applyAlignment="1">
      <alignment horizontal="center" vertical="center"/>
    </xf>
    <xf numFmtId="0" fontId="6" fillId="8" borderId="35" xfId="2" applyFont="1" applyFill="1" applyBorder="1" applyAlignment="1">
      <alignment horizontal="center" vertical="center"/>
    </xf>
    <xf numFmtId="0" fontId="5" fillId="0" borderId="71" xfId="2" applyFont="1" applyBorder="1" applyAlignment="1">
      <alignment horizontal="center" vertical="center"/>
    </xf>
    <xf numFmtId="0" fontId="5" fillId="0" borderId="72" xfId="2" applyFont="1" applyBorder="1" applyAlignment="1">
      <alignment horizontal="center" vertical="center"/>
    </xf>
    <xf numFmtId="0" fontId="6" fillId="8" borderId="2" xfId="2" applyFont="1" applyFill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8" borderId="4" xfId="2" applyFont="1" applyFill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3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49" xfId="0" applyFont="1" applyFill="1" applyBorder="1" applyAlignment="1" applyProtection="1">
      <alignment horizontal="center" vertical="center" wrapText="1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5" fillId="5" borderId="38" xfId="0" applyFont="1" applyFill="1" applyBorder="1" applyAlignment="1" applyProtection="1">
      <alignment horizontal="left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3" fillId="5" borderId="39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5" fillId="5" borderId="45" xfId="0" applyFont="1" applyFill="1" applyBorder="1" applyAlignment="1" applyProtection="1">
      <alignment horizontal="left"/>
      <protection locked="0"/>
    </xf>
    <xf numFmtId="0" fontId="5" fillId="5" borderId="5" xfId="0" applyFont="1" applyFill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6" xfId="0" applyFont="1" applyFill="1" applyBorder="1" applyAlignment="1" applyProtection="1">
      <alignment horizontal="left" vertical="center"/>
      <protection locked="0"/>
    </xf>
    <xf numFmtId="0" fontId="5" fillId="5" borderId="5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 applyProtection="1">
      <alignment horizontal="left" vertical="center"/>
      <protection locked="0"/>
    </xf>
    <xf numFmtId="166" fontId="5" fillId="5" borderId="41" xfId="1" applyNumberFormat="1" applyFont="1" applyFill="1" applyBorder="1" applyAlignment="1">
      <alignment horizontal="center" vertical="center" wrapText="1"/>
    </xf>
    <xf numFmtId="166" fontId="5" fillId="5" borderId="44" xfId="1" applyNumberFormat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5" borderId="47" xfId="0" applyFont="1" applyFill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5" fillId="5" borderId="37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4" borderId="59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5" fillId="5" borderId="43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37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3" fillId="5" borderId="4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20" fillId="3" borderId="2" xfId="0" applyFont="1" applyFill="1" applyBorder="1" applyAlignment="1" applyProtection="1">
      <alignment horizontal="left" vertical="center"/>
      <protection locked="0"/>
    </xf>
    <xf numFmtId="0" fontId="5" fillId="5" borderId="50" xfId="0" applyFont="1" applyFill="1" applyBorder="1" applyAlignment="1">
      <alignment horizontal="left"/>
    </xf>
    <xf numFmtId="0" fontId="5" fillId="5" borderId="42" xfId="0" applyFont="1" applyFill="1" applyBorder="1" applyAlignment="1">
      <alignment horizontal="left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5" borderId="39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5" borderId="50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 applyProtection="1">
      <alignment horizontal="center" vertical="center"/>
      <protection locked="0"/>
    </xf>
    <xf numFmtId="0" fontId="5" fillId="5" borderId="63" xfId="0" applyFont="1" applyFill="1" applyBorder="1" applyAlignment="1" applyProtection="1">
      <alignment horizontal="center" vertical="center"/>
      <protection locked="0"/>
    </xf>
    <xf numFmtId="166" fontId="5" fillId="5" borderId="45" xfId="1" applyNumberFormat="1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20" fillId="3" borderId="5" xfId="0" applyFont="1" applyFill="1" applyBorder="1" applyAlignment="1" applyProtection="1">
      <alignment horizontal="left" vertical="center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164" fontId="5" fillId="5" borderId="41" xfId="0" applyNumberFormat="1" applyFont="1" applyFill="1" applyBorder="1" applyAlignment="1">
      <alignment horizontal="center" vertical="center" wrapText="1"/>
    </xf>
    <xf numFmtId="164" fontId="5" fillId="5" borderId="44" xfId="0" applyNumberFormat="1" applyFont="1" applyFill="1" applyBorder="1" applyAlignment="1">
      <alignment horizontal="center" vertical="center"/>
    </xf>
    <xf numFmtId="164" fontId="5" fillId="5" borderId="45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166" fontId="5" fillId="10" borderId="56" xfId="1" applyNumberFormat="1" applyFont="1" applyFill="1" applyBorder="1" applyAlignment="1" applyProtection="1">
      <alignment horizontal="left" vertical="center"/>
    </xf>
    <xf numFmtId="166" fontId="5" fillId="10" borderId="53" xfId="1" applyNumberFormat="1" applyFont="1" applyFill="1" applyBorder="1" applyAlignment="1" applyProtection="1">
      <alignment horizontal="left" vertical="center"/>
    </xf>
    <xf numFmtId="0" fontId="5" fillId="10" borderId="53" xfId="2" applyFont="1" applyFill="1" applyBorder="1" applyAlignment="1">
      <alignment horizontal="left" vertical="center"/>
    </xf>
    <xf numFmtId="0" fontId="5" fillId="10" borderId="56" xfId="2" applyFont="1" applyFill="1" applyBorder="1" applyAlignment="1">
      <alignment horizontal="left" vertical="center"/>
    </xf>
    <xf numFmtId="166" fontId="5" fillId="10" borderId="53" xfId="1" applyNumberFormat="1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4" borderId="39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5" borderId="47" xfId="0" applyFont="1" applyFill="1" applyBorder="1" applyAlignment="1" applyProtection="1">
      <alignment horizontal="center"/>
      <protection locked="0"/>
    </xf>
    <xf numFmtId="0" fontId="5" fillId="5" borderId="40" xfId="0" applyFont="1" applyFill="1" applyBorder="1" applyAlignment="1" applyProtection="1">
      <alignment horizontal="center"/>
      <protection locked="0"/>
    </xf>
    <xf numFmtId="0" fontId="5" fillId="5" borderId="37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10" borderId="53" xfId="2" applyFont="1" applyFill="1" applyBorder="1" applyAlignment="1" applyProtection="1">
      <alignment horizontal="left" vertical="center"/>
      <protection locked="0"/>
    </xf>
    <xf numFmtId="0" fontId="5" fillId="10" borderId="56" xfId="2" applyFont="1" applyFill="1" applyBorder="1" applyAlignment="1" applyProtection="1">
      <alignment horizontal="left" vertical="center"/>
      <protection locked="0"/>
    </xf>
    <xf numFmtId="166" fontId="5" fillId="10" borderId="56" xfId="1" applyNumberFormat="1" applyFont="1" applyFill="1" applyBorder="1" applyAlignment="1" applyProtection="1">
      <alignment horizontal="left" vertical="center"/>
      <protection locked="0"/>
    </xf>
    <xf numFmtId="0" fontId="18" fillId="0" borderId="57" xfId="2" applyFont="1" applyBorder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vertical="top" wrapText="1"/>
      <protection locked="0"/>
    </xf>
    <xf numFmtId="0" fontId="3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4" fillId="0" borderId="44" xfId="0" applyFont="1" applyBorder="1" applyAlignment="1">
      <alignment vertical="center" wrapText="1"/>
    </xf>
    <xf numFmtId="0" fontId="25" fillId="0" borderId="73" xfId="0" applyFont="1" applyBorder="1" applyAlignment="1">
      <alignment vertical="center" wrapText="1"/>
    </xf>
  </cellXfs>
  <cellStyles count="3">
    <cellStyle name="Normal" xfId="0" builtinId="0"/>
    <cellStyle name="Normal 2" xfId="2" xr:uid="{564B5623-1D23-4DCB-938D-788FE57F5F19}"/>
    <cellStyle name="Pourcentage" xfId="1" builtinId="5"/>
  </cellStyles>
  <dxfs count="0"/>
  <tableStyles count="0" defaultTableStyle="TableStyleMedium2" defaultPivotStyle="PivotStyleLight16"/>
  <colors>
    <mruColors>
      <color rgb="FFFFFFCC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1CD5-2553-4C92-8111-3DF242C9BD14}">
  <dimension ref="A1:C16"/>
  <sheetViews>
    <sheetView showGridLines="0" tabSelected="1" workbookViewId="0">
      <selection activeCell="B7" sqref="B7"/>
    </sheetView>
  </sheetViews>
  <sheetFormatPr baseColWidth="10" defaultColWidth="11.42578125" defaultRowHeight="12.75" x14ac:dyDescent="0.2"/>
  <cols>
    <col min="1" max="1" width="11.42578125" style="27"/>
    <col min="2" max="2" width="35.28515625" style="27" customWidth="1"/>
    <col min="3" max="3" width="52.140625" style="27" customWidth="1"/>
    <col min="4" max="16384" width="11.42578125" style="27"/>
  </cols>
  <sheetData>
    <row r="1" spans="1:3" ht="13.5" thickBot="1" x14ac:dyDescent="0.25"/>
    <row r="2" spans="1:3" ht="30" customHeight="1" thickBot="1" x14ac:dyDescent="0.25">
      <c r="B2" s="156" t="s">
        <v>52</v>
      </c>
      <c r="C2" s="157"/>
    </row>
    <row r="3" spans="1:3" ht="30" customHeight="1" x14ac:dyDescent="0.2">
      <c r="A3" s="4"/>
      <c r="B3" s="13" t="s">
        <v>58</v>
      </c>
      <c r="C3" s="158"/>
    </row>
    <row r="4" spans="1:3" ht="30" customHeight="1" x14ac:dyDescent="0.2">
      <c r="A4" s="4"/>
      <c r="B4" s="14" t="s">
        <v>54</v>
      </c>
      <c r="C4" s="159"/>
    </row>
    <row r="5" spans="1:3" ht="33.75" customHeight="1" x14ac:dyDescent="0.2">
      <c r="A5" s="4"/>
      <c r="B5" s="14" t="s">
        <v>55</v>
      </c>
      <c r="C5" s="159"/>
    </row>
    <row r="6" spans="1:3" ht="48" customHeight="1" thickBot="1" x14ac:dyDescent="0.25">
      <c r="A6" s="4"/>
      <c r="B6" s="15" t="s">
        <v>56</v>
      </c>
      <c r="C6" s="160"/>
    </row>
    <row r="7" spans="1:3" ht="48" customHeight="1" thickBot="1" x14ac:dyDescent="0.25">
      <c r="A7" s="4"/>
      <c r="B7" s="374" t="s">
        <v>175</v>
      </c>
      <c r="C7" s="375"/>
    </row>
    <row r="8" spans="1:3" ht="30" customHeight="1" x14ac:dyDescent="0.2">
      <c r="A8" s="4"/>
      <c r="B8" s="13" t="s">
        <v>57</v>
      </c>
      <c r="C8" s="158"/>
    </row>
    <row r="9" spans="1:3" ht="30" customHeight="1" x14ac:dyDescent="0.2">
      <c r="B9" s="14" t="s">
        <v>51</v>
      </c>
      <c r="C9" s="161"/>
    </row>
    <row r="10" spans="1:3" ht="30" customHeight="1" x14ac:dyDescent="0.2">
      <c r="B10" s="14" t="s">
        <v>26</v>
      </c>
      <c r="C10" s="159"/>
    </row>
    <row r="11" spans="1:3" ht="30" customHeight="1" x14ac:dyDescent="0.2">
      <c r="B11" s="14" t="s">
        <v>27</v>
      </c>
      <c r="C11" s="159"/>
    </row>
    <row r="12" spans="1:3" ht="30" customHeight="1" x14ac:dyDescent="0.2">
      <c r="B12" s="14" t="s">
        <v>136</v>
      </c>
      <c r="C12" s="159"/>
    </row>
    <row r="13" spans="1:3" ht="30" customHeight="1" thickBot="1" x14ac:dyDescent="0.25">
      <c r="B13" s="15" t="s">
        <v>31</v>
      </c>
      <c r="C13" s="160"/>
    </row>
    <row r="14" spans="1:3" ht="30" customHeight="1" x14ac:dyDescent="0.2">
      <c r="B14" s="13" t="s">
        <v>53</v>
      </c>
      <c r="C14" s="158"/>
    </row>
    <row r="15" spans="1:3" ht="30" customHeight="1" thickBot="1" x14ac:dyDescent="0.25">
      <c r="B15" s="15" t="s">
        <v>28</v>
      </c>
      <c r="C15" s="160"/>
    </row>
    <row r="16" spans="1:3" ht="60" customHeight="1" thickBot="1" x14ac:dyDescent="0.25">
      <c r="B16" s="162" t="s">
        <v>59</v>
      </c>
      <c r="C16" s="16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43F-B994-4F04-9A88-2D6E40CB327B}">
  <dimension ref="A2:E100"/>
  <sheetViews>
    <sheetView topLeftCell="A69" zoomScale="90" zoomScaleNormal="90" workbookViewId="0">
      <selection activeCell="F80" sqref="F80"/>
    </sheetView>
  </sheetViews>
  <sheetFormatPr baseColWidth="10" defaultColWidth="11.42578125" defaultRowHeight="12.75" x14ac:dyDescent="0.2"/>
  <cols>
    <col min="1" max="1" width="11.42578125" style="27"/>
    <col min="2" max="2" width="79.5703125" style="27" customWidth="1"/>
    <col min="3" max="3" width="33" style="27" customWidth="1"/>
    <col min="4" max="4" width="11" style="27" customWidth="1"/>
    <col min="5" max="16384" width="11.42578125" style="27"/>
  </cols>
  <sheetData>
    <row r="2" spans="2:3" ht="20.25" x14ac:dyDescent="0.3">
      <c r="B2" s="164" t="s">
        <v>60</v>
      </c>
    </row>
    <row r="4" spans="2:3" ht="30" customHeight="1" x14ac:dyDescent="0.2">
      <c r="B4" s="5" t="s">
        <v>29</v>
      </c>
      <c r="C4" s="168"/>
    </row>
    <row r="5" spans="2:3" ht="30" customHeight="1" x14ac:dyDescent="0.2">
      <c r="B5" s="5" t="s">
        <v>30</v>
      </c>
      <c r="C5" s="168"/>
    </row>
    <row r="6" spans="2:3" ht="30" customHeight="1" x14ac:dyDescent="0.2">
      <c r="B6" s="5" t="s">
        <v>2</v>
      </c>
      <c r="C6" s="168"/>
    </row>
    <row r="7" spans="2:3" ht="30" customHeight="1" x14ac:dyDescent="0.2">
      <c r="B7" s="5" t="s">
        <v>32</v>
      </c>
      <c r="C7" s="169"/>
    </row>
    <row r="8" spans="2:3" ht="30" customHeight="1" x14ac:dyDescent="0.2">
      <c r="B8" s="5" t="s">
        <v>33</v>
      </c>
      <c r="C8" s="168"/>
    </row>
    <row r="9" spans="2:3" ht="30" customHeight="1" x14ac:dyDescent="0.2">
      <c r="B9" s="32" t="s">
        <v>65</v>
      </c>
      <c r="C9" s="168"/>
    </row>
    <row r="10" spans="2:3" ht="30" customHeight="1" x14ac:dyDescent="0.2">
      <c r="B10" s="235" t="s">
        <v>86</v>
      </c>
      <c r="C10" s="236"/>
    </row>
    <row r="11" spans="2:3" ht="30" customHeight="1" x14ac:dyDescent="0.2">
      <c r="B11" s="5" t="s">
        <v>62</v>
      </c>
      <c r="C11" s="170"/>
    </row>
    <row r="12" spans="2:3" ht="30" customHeight="1" x14ac:dyDescent="0.2">
      <c r="B12" s="5" t="s">
        <v>100</v>
      </c>
      <c r="C12" s="170"/>
    </row>
    <row r="13" spans="2:3" ht="30" customHeight="1" x14ac:dyDescent="0.2">
      <c r="B13" s="5" t="s">
        <v>101</v>
      </c>
      <c r="C13" s="170"/>
    </row>
    <row r="14" spans="2:3" ht="30" customHeight="1" x14ac:dyDescent="0.2">
      <c r="B14" s="5" t="s">
        <v>102</v>
      </c>
      <c r="C14" s="168"/>
    </row>
    <row r="15" spans="2:3" ht="30" customHeight="1" x14ac:dyDescent="0.2">
      <c r="B15" s="5" t="s">
        <v>167</v>
      </c>
      <c r="C15" s="168"/>
    </row>
    <row r="16" spans="2:3" ht="30" customHeight="1" x14ac:dyDescent="0.2">
      <c r="B16" s="5" t="s">
        <v>110</v>
      </c>
      <c r="C16" s="168"/>
    </row>
    <row r="17" spans="1:3" ht="30" customHeight="1" x14ac:dyDescent="0.2">
      <c r="B17" s="5" t="s">
        <v>63</v>
      </c>
      <c r="C17" s="168"/>
    </row>
    <row r="18" spans="1:3" ht="29.1" customHeight="1" x14ac:dyDescent="0.2">
      <c r="B18" s="5" t="s">
        <v>103</v>
      </c>
      <c r="C18" s="168"/>
    </row>
    <row r="19" spans="1:3" ht="29.1" customHeight="1" x14ac:dyDescent="0.2">
      <c r="B19" s="32" t="s">
        <v>89</v>
      </c>
      <c r="C19" s="165" t="e">
        <f>100/C15</f>
        <v>#DIV/0!</v>
      </c>
    </row>
    <row r="20" spans="1:3" ht="30" customHeight="1" x14ac:dyDescent="0.2">
      <c r="A20" s="166"/>
      <c r="B20" s="235" t="s">
        <v>87</v>
      </c>
      <c r="C20" s="237"/>
    </row>
    <row r="21" spans="1:3" ht="30" customHeight="1" x14ac:dyDescent="0.2">
      <c r="B21" s="5" t="s">
        <v>34</v>
      </c>
      <c r="C21" s="170"/>
    </row>
    <row r="22" spans="1:3" ht="30" customHeight="1" x14ac:dyDescent="0.2">
      <c r="B22" s="5" t="s">
        <v>100</v>
      </c>
      <c r="C22" s="170"/>
    </row>
    <row r="23" spans="1:3" ht="30" customHeight="1" x14ac:dyDescent="0.2">
      <c r="B23" s="5" t="s">
        <v>101</v>
      </c>
      <c r="C23" s="170"/>
    </row>
    <row r="24" spans="1:3" ht="30" customHeight="1" x14ac:dyDescent="0.2">
      <c r="B24" s="5" t="s">
        <v>102</v>
      </c>
      <c r="C24" s="168"/>
    </row>
    <row r="25" spans="1:3" ht="30" customHeight="1" x14ac:dyDescent="0.2">
      <c r="B25" s="5" t="s">
        <v>49</v>
      </c>
      <c r="C25" s="171"/>
    </row>
    <row r="26" spans="1:3" ht="30" customHeight="1" x14ac:dyDescent="0.2">
      <c r="B26" s="5" t="s">
        <v>167</v>
      </c>
      <c r="C26" s="171"/>
    </row>
    <row r="27" spans="1:3" ht="30" customHeight="1" x14ac:dyDescent="0.2">
      <c r="B27" s="5" t="s">
        <v>110</v>
      </c>
      <c r="C27" s="171"/>
    </row>
    <row r="28" spans="1:3" ht="30" customHeight="1" x14ac:dyDescent="0.2">
      <c r="B28" s="5" t="s">
        <v>63</v>
      </c>
      <c r="C28" s="171"/>
    </row>
    <row r="29" spans="1:3" ht="30" customHeight="1" x14ac:dyDescent="0.2">
      <c r="B29" s="5" t="s">
        <v>137</v>
      </c>
      <c r="C29" s="171"/>
    </row>
    <row r="30" spans="1:3" ht="29.1" customHeight="1" x14ac:dyDescent="0.2">
      <c r="B30" s="32" t="s">
        <v>89</v>
      </c>
      <c r="C30" s="172" t="e">
        <f>100/C26</f>
        <v>#DIV/0!</v>
      </c>
    </row>
    <row r="31" spans="1:3" ht="30" customHeight="1" x14ac:dyDescent="0.2">
      <c r="B31" s="235" t="s">
        <v>88</v>
      </c>
      <c r="C31" s="237"/>
    </row>
    <row r="32" spans="1:3" ht="30" customHeight="1" x14ac:dyDescent="0.2">
      <c r="B32" s="5" t="s">
        <v>62</v>
      </c>
      <c r="C32" s="168"/>
    </row>
    <row r="33" spans="2:3" ht="30" customHeight="1" x14ac:dyDescent="0.2">
      <c r="B33" s="5" t="s">
        <v>100</v>
      </c>
      <c r="C33" s="170"/>
    </row>
    <row r="34" spans="2:3" ht="30" customHeight="1" x14ac:dyDescent="0.2">
      <c r="B34" s="5" t="s">
        <v>101</v>
      </c>
      <c r="C34" s="170"/>
    </row>
    <row r="35" spans="2:3" ht="30" customHeight="1" x14ac:dyDescent="0.2">
      <c r="B35" s="5" t="s">
        <v>102</v>
      </c>
      <c r="C35" s="168"/>
    </row>
    <row r="36" spans="2:3" ht="30" customHeight="1" x14ac:dyDescent="0.2">
      <c r="B36" s="5" t="s">
        <v>168</v>
      </c>
      <c r="C36" s="168"/>
    </row>
    <row r="37" spans="2:3" ht="30" customHeight="1" x14ac:dyDescent="0.2">
      <c r="B37" s="5" t="s">
        <v>110</v>
      </c>
      <c r="C37" s="168"/>
    </row>
    <row r="38" spans="2:3" ht="30" customHeight="1" x14ac:dyDescent="0.2">
      <c r="B38" s="5" t="s">
        <v>63</v>
      </c>
      <c r="C38" s="168"/>
    </row>
    <row r="39" spans="2:3" ht="30" customHeight="1" x14ac:dyDescent="0.2">
      <c r="B39" s="5" t="s">
        <v>137</v>
      </c>
      <c r="C39" s="168"/>
    </row>
    <row r="40" spans="2:3" ht="29.1" customHeight="1" x14ac:dyDescent="0.2">
      <c r="B40" s="32" t="s">
        <v>89</v>
      </c>
      <c r="C40" s="172" t="e">
        <f>100/C36</f>
        <v>#DIV/0!</v>
      </c>
    </row>
    <row r="41" spans="2:3" ht="30" customHeight="1" x14ac:dyDescent="0.2">
      <c r="B41" s="235" t="s">
        <v>149</v>
      </c>
      <c r="C41" s="238"/>
    </row>
    <row r="42" spans="2:3" ht="30" customHeight="1" x14ac:dyDescent="0.2">
      <c r="B42" s="5" t="s">
        <v>62</v>
      </c>
      <c r="C42" s="168"/>
    </row>
    <row r="43" spans="2:3" ht="31.5" customHeight="1" x14ac:dyDescent="0.2">
      <c r="B43" s="5" t="s">
        <v>100</v>
      </c>
      <c r="C43" s="170"/>
    </row>
    <row r="44" spans="2:3" ht="30" customHeight="1" x14ac:dyDescent="0.2">
      <c r="B44" s="5" t="s">
        <v>101</v>
      </c>
      <c r="C44" s="170"/>
    </row>
    <row r="45" spans="2:3" ht="30" customHeight="1" x14ac:dyDescent="0.2">
      <c r="B45" s="5" t="s">
        <v>102</v>
      </c>
      <c r="C45" s="168"/>
    </row>
    <row r="46" spans="2:3" ht="30" customHeight="1" x14ac:dyDescent="0.2">
      <c r="B46" s="5" t="s">
        <v>169</v>
      </c>
      <c r="C46" s="168"/>
    </row>
    <row r="47" spans="2:3" ht="30" customHeight="1" x14ac:dyDescent="0.2">
      <c r="B47" s="5" t="s">
        <v>109</v>
      </c>
      <c r="C47" s="168"/>
    </row>
    <row r="48" spans="2:3" ht="30" customHeight="1" x14ac:dyDescent="0.2">
      <c r="B48" s="5" t="s">
        <v>105</v>
      </c>
      <c r="C48" s="168"/>
    </row>
    <row r="49" spans="2:3" ht="30" customHeight="1" x14ac:dyDescent="0.2">
      <c r="B49" s="5" t="s">
        <v>106</v>
      </c>
      <c r="C49" s="168"/>
    </row>
    <row r="50" spans="2:3" ht="29.1" customHeight="1" x14ac:dyDescent="0.2">
      <c r="B50" s="32" t="s">
        <v>138</v>
      </c>
      <c r="C50" s="172" t="e">
        <f>100/C46</f>
        <v>#DIV/0!</v>
      </c>
    </row>
    <row r="51" spans="2:3" ht="45.75" customHeight="1" x14ac:dyDescent="0.2">
      <c r="B51" s="5" t="s">
        <v>170</v>
      </c>
      <c r="C51" s="168"/>
    </row>
    <row r="52" spans="2:3" ht="41.25" customHeight="1" x14ac:dyDescent="0.2">
      <c r="B52" s="5" t="s">
        <v>104</v>
      </c>
      <c r="C52" s="168"/>
    </row>
    <row r="53" spans="2:3" ht="50.25" customHeight="1" x14ac:dyDescent="0.2">
      <c r="B53" s="5" t="s">
        <v>107</v>
      </c>
      <c r="C53" s="168"/>
    </row>
    <row r="54" spans="2:3" ht="36.75" customHeight="1" x14ac:dyDescent="0.2">
      <c r="B54" s="5" t="s">
        <v>106</v>
      </c>
      <c r="C54" s="168"/>
    </row>
    <row r="55" spans="2:3" ht="29.1" customHeight="1" x14ac:dyDescent="0.2">
      <c r="B55" s="32" t="s">
        <v>139</v>
      </c>
      <c r="C55" s="172" t="e">
        <f>100/C51</f>
        <v>#DIV/0!</v>
      </c>
    </row>
    <row r="56" spans="2:3" ht="30" customHeight="1" x14ac:dyDescent="0.2">
      <c r="B56" s="235" t="s">
        <v>150</v>
      </c>
      <c r="C56" s="238"/>
    </row>
    <row r="57" spans="2:3" ht="30" customHeight="1" x14ac:dyDescent="0.2">
      <c r="B57" s="5" t="s">
        <v>62</v>
      </c>
      <c r="C57" s="168"/>
    </row>
    <row r="58" spans="2:3" ht="31.5" customHeight="1" x14ac:dyDescent="0.2">
      <c r="B58" s="5" t="s">
        <v>100</v>
      </c>
      <c r="C58" s="170"/>
    </row>
    <row r="59" spans="2:3" ht="30" customHeight="1" x14ac:dyDescent="0.2">
      <c r="B59" s="5" t="s">
        <v>101</v>
      </c>
      <c r="C59" s="170"/>
    </row>
    <row r="60" spans="2:3" ht="30" customHeight="1" x14ac:dyDescent="0.2">
      <c r="B60" s="5" t="s">
        <v>102</v>
      </c>
      <c r="C60" s="168"/>
    </row>
    <row r="61" spans="2:3" ht="30" customHeight="1" x14ac:dyDescent="0.2">
      <c r="B61" s="5" t="s">
        <v>49</v>
      </c>
      <c r="C61" s="171"/>
    </row>
    <row r="62" spans="2:3" ht="30" customHeight="1" x14ac:dyDescent="0.2">
      <c r="B62" s="5" t="s">
        <v>171</v>
      </c>
      <c r="C62" s="168"/>
    </row>
    <row r="63" spans="2:3" ht="30" customHeight="1" x14ac:dyDescent="0.2">
      <c r="B63" s="5" t="s">
        <v>152</v>
      </c>
      <c r="C63" s="168"/>
    </row>
    <row r="64" spans="2:3" ht="30" customHeight="1" x14ac:dyDescent="0.2">
      <c r="B64" s="5" t="s">
        <v>63</v>
      </c>
      <c r="C64" s="168"/>
    </row>
    <row r="65" spans="2:3" ht="30" customHeight="1" x14ac:dyDescent="0.2">
      <c r="B65" s="5" t="s">
        <v>106</v>
      </c>
      <c r="C65" s="168"/>
    </row>
    <row r="66" spans="2:3" ht="29.1" customHeight="1" x14ac:dyDescent="0.2">
      <c r="B66" s="32" t="s">
        <v>153</v>
      </c>
      <c r="C66" s="172" t="e">
        <f>100/C62</f>
        <v>#DIV/0!</v>
      </c>
    </row>
    <row r="67" spans="2:3" ht="30" customHeight="1" x14ac:dyDescent="0.2">
      <c r="B67" s="235" t="s">
        <v>151</v>
      </c>
      <c r="C67" s="238"/>
    </row>
    <row r="68" spans="2:3" ht="30" customHeight="1" x14ac:dyDescent="0.2">
      <c r="B68" s="5" t="s">
        <v>34</v>
      </c>
      <c r="C68" s="168"/>
    </row>
    <row r="69" spans="2:3" ht="30" customHeight="1" x14ac:dyDescent="0.2">
      <c r="B69" s="5" t="s">
        <v>100</v>
      </c>
      <c r="C69" s="170"/>
    </row>
    <row r="70" spans="2:3" ht="30" customHeight="1" x14ac:dyDescent="0.2">
      <c r="B70" s="5" t="s">
        <v>101</v>
      </c>
      <c r="C70" s="170"/>
    </row>
    <row r="71" spans="2:3" ht="30" customHeight="1" x14ac:dyDescent="0.2">
      <c r="B71" s="5" t="s">
        <v>102</v>
      </c>
      <c r="C71" s="168"/>
    </row>
    <row r="72" spans="2:3" ht="30" customHeight="1" x14ac:dyDescent="0.2">
      <c r="B72" s="5" t="s">
        <v>167</v>
      </c>
      <c r="C72" s="168"/>
    </row>
    <row r="73" spans="2:3" ht="30" customHeight="1" x14ac:dyDescent="0.2">
      <c r="B73" s="5" t="s">
        <v>110</v>
      </c>
      <c r="C73" s="168"/>
    </row>
    <row r="74" spans="2:3" ht="25.5" x14ac:dyDescent="0.2">
      <c r="B74" s="5" t="s">
        <v>63</v>
      </c>
      <c r="C74" s="168"/>
    </row>
    <row r="75" spans="2:3" ht="35.25" customHeight="1" x14ac:dyDescent="0.2">
      <c r="B75" s="5" t="s">
        <v>137</v>
      </c>
      <c r="C75" s="168"/>
    </row>
    <row r="76" spans="2:3" ht="29.1" customHeight="1" x14ac:dyDescent="0.2">
      <c r="B76" s="32" t="s">
        <v>89</v>
      </c>
      <c r="C76" s="172" t="e">
        <f>100/C72</f>
        <v>#DIV/0!</v>
      </c>
    </row>
    <row r="77" spans="2:3" ht="29.1" customHeight="1" x14ac:dyDescent="0.2">
      <c r="B77" s="240" t="s">
        <v>172</v>
      </c>
      <c r="C77" s="241"/>
    </row>
    <row r="78" spans="2:3" ht="23.25" customHeight="1" x14ac:dyDescent="0.2">
      <c r="B78" s="5" t="s">
        <v>62</v>
      </c>
      <c r="C78" s="5"/>
    </row>
    <row r="79" spans="2:3" ht="25.5" customHeight="1" x14ac:dyDescent="0.2">
      <c r="B79" s="5" t="s">
        <v>100</v>
      </c>
      <c r="C79" s="5"/>
    </row>
    <row r="80" spans="2:3" ht="27" customHeight="1" x14ac:dyDescent="0.2">
      <c r="B80" s="5" t="s">
        <v>101</v>
      </c>
      <c r="C80" s="5"/>
    </row>
    <row r="81" spans="2:5" ht="21" customHeight="1" x14ac:dyDescent="0.2">
      <c r="B81" s="5" t="s">
        <v>102</v>
      </c>
      <c r="C81" s="5"/>
    </row>
    <row r="82" spans="2:5" ht="23.25" customHeight="1" x14ac:dyDescent="0.2">
      <c r="B82" s="5" t="s">
        <v>167</v>
      </c>
      <c r="C82" s="5"/>
    </row>
    <row r="83" spans="2:5" ht="23.25" customHeight="1" x14ac:dyDescent="0.2">
      <c r="B83" s="5" t="s">
        <v>110</v>
      </c>
      <c r="C83" s="5"/>
    </row>
    <row r="84" spans="2:5" ht="37.5" customHeight="1" x14ac:dyDescent="0.2">
      <c r="B84" s="5" t="s">
        <v>63</v>
      </c>
      <c r="C84" s="5"/>
    </row>
    <row r="85" spans="2:5" ht="24.75" customHeight="1" x14ac:dyDescent="0.2">
      <c r="B85" s="5" t="s">
        <v>103</v>
      </c>
      <c r="C85" s="5"/>
      <c r="E85" s="5"/>
    </row>
    <row r="86" spans="2:5" ht="27" customHeight="1" x14ac:dyDescent="0.2">
      <c r="B86" s="5" t="s">
        <v>89</v>
      </c>
      <c r="C86" s="172" t="e">
        <f>100/C82</f>
        <v>#DIV/0!</v>
      </c>
    </row>
    <row r="89" spans="2:5" x14ac:dyDescent="0.2">
      <c r="B89" s="167" t="s">
        <v>35</v>
      </c>
    </row>
    <row r="91" spans="2:5" x14ac:dyDescent="0.2">
      <c r="B91" s="235"/>
      <c r="C91" s="239"/>
    </row>
    <row r="92" spans="2:5" x14ac:dyDescent="0.2">
      <c r="B92" s="5" t="s">
        <v>62</v>
      </c>
      <c r="C92" s="168"/>
    </row>
    <row r="93" spans="2:5" x14ac:dyDescent="0.2">
      <c r="B93" s="5" t="s">
        <v>100</v>
      </c>
      <c r="C93" s="170"/>
    </row>
    <row r="94" spans="2:5" x14ac:dyDescent="0.2">
      <c r="B94" s="5" t="s">
        <v>101</v>
      </c>
      <c r="C94" s="170"/>
    </row>
    <row r="95" spans="2:5" x14ac:dyDescent="0.2">
      <c r="B95" s="5" t="s">
        <v>102</v>
      </c>
      <c r="C95" s="168"/>
    </row>
    <row r="96" spans="2:5" ht="25.5" x14ac:dyDescent="0.2">
      <c r="B96" s="5" t="s">
        <v>49</v>
      </c>
      <c r="C96" s="168"/>
    </row>
    <row r="97" spans="2:3" x14ac:dyDescent="0.2">
      <c r="B97" s="5" t="s">
        <v>108</v>
      </c>
      <c r="C97" s="168"/>
    </row>
    <row r="98" spans="2:3" x14ac:dyDescent="0.2">
      <c r="B98" s="5" t="s">
        <v>110</v>
      </c>
      <c r="C98" s="168"/>
    </row>
    <row r="99" spans="2:3" ht="25.5" x14ac:dyDescent="0.2">
      <c r="B99" s="5" t="s">
        <v>63</v>
      </c>
      <c r="C99" s="168"/>
    </row>
    <row r="100" spans="2:3" x14ac:dyDescent="0.2">
      <c r="B100" s="5" t="s">
        <v>137</v>
      </c>
      <c r="C100" s="168"/>
    </row>
  </sheetData>
  <sheetProtection formatCells="0"/>
  <mergeCells count="8">
    <mergeCell ref="B10:C10"/>
    <mergeCell ref="B20:C20"/>
    <mergeCell ref="B31:C31"/>
    <mergeCell ref="B41:C41"/>
    <mergeCell ref="B91:C91"/>
    <mergeCell ref="B67:C67"/>
    <mergeCell ref="B56:C56"/>
    <mergeCell ref="B77:C7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6291-5F4A-46CC-B45A-D221F5B08E45}">
  <dimension ref="A1:I40"/>
  <sheetViews>
    <sheetView workbookViewId="0">
      <selection activeCell="F8" sqref="F8"/>
    </sheetView>
  </sheetViews>
  <sheetFormatPr baseColWidth="10" defaultColWidth="11.42578125" defaultRowHeight="12.75" x14ac:dyDescent="0.2"/>
  <cols>
    <col min="1" max="1" width="18.28515625" style="43" customWidth="1"/>
    <col min="2" max="8" width="11.42578125" style="43"/>
    <col min="9" max="9" width="16.42578125" style="43" customWidth="1"/>
    <col min="10" max="16384" width="11.42578125" style="43"/>
  </cols>
  <sheetData>
    <row r="1" spans="1:9" ht="16.5" thickBot="1" x14ac:dyDescent="0.25">
      <c r="A1" s="267" t="s">
        <v>8</v>
      </c>
      <c r="B1" s="268"/>
      <c r="C1" s="268"/>
      <c r="D1" s="268"/>
      <c r="E1" s="268"/>
      <c r="F1" s="268"/>
      <c r="G1" s="268"/>
      <c r="H1" s="268"/>
      <c r="I1" s="269"/>
    </row>
    <row r="2" spans="1:9" ht="15" x14ac:dyDescent="0.25">
      <c r="A2" s="270" t="s">
        <v>36</v>
      </c>
      <c r="B2" s="271"/>
      <c r="C2" s="271"/>
      <c r="D2" s="271"/>
      <c r="E2" s="272" t="s">
        <v>83</v>
      </c>
      <c r="F2" s="272"/>
      <c r="G2" s="272"/>
      <c r="H2" s="272"/>
      <c r="I2" s="273"/>
    </row>
    <row r="3" spans="1:9" ht="15" x14ac:dyDescent="0.25">
      <c r="A3" s="274" t="s">
        <v>37</v>
      </c>
      <c r="B3" s="275"/>
      <c r="C3" s="275"/>
      <c r="D3" s="275"/>
      <c r="E3" s="276"/>
      <c r="F3" s="276"/>
      <c r="G3" s="276"/>
      <c r="H3" s="276"/>
      <c r="I3" s="277"/>
    </row>
    <row r="4" spans="1:9" ht="15.75" thickBot="1" x14ac:dyDescent="0.3">
      <c r="A4" s="263" t="s">
        <v>61</v>
      </c>
      <c r="B4" s="264"/>
      <c r="C4" s="264"/>
      <c r="D4" s="264"/>
      <c r="E4" s="265">
        <v>5</v>
      </c>
      <c r="F4" s="265"/>
      <c r="G4" s="265"/>
      <c r="H4" s="265"/>
      <c r="I4" s="266"/>
    </row>
    <row r="5" spans="1:9" ht="13.5" thickBo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20.45" customHeight="1" x14ac:dyDescent="0.2">
      <c r="A6" s="244" t="s">
        <v>84</v>
      </c>
      <c r="B6" s="246" t="s">
        <v>124</v>
      </c>
      <c r="C6" s="247"/>
      <c r="D6" s="247"/>
      <c r="E6" s="248"/>
      <c r="F6" s="244" t="s">
        <v>0</v>
      </c>
      <c r="G6" s="250" t="s">
        <v>1</v>
      </c>
      <c r="H6" s="244" t="s">
        <v>125</v>
      </c>
      <c r="I6" s="252" t="s">
        <v>126</v>
      </c>
    </row>
    <row r="7" spans="1:9" ht="20.45" customHeight="1" thickBot="1" x14ac:dyDescent="0.3">
      <c r="A7" s="245"/>
      <c r="B7" s="74" t="s">
        <v>3</v>
      </c>
      <c r="C7" s="75" t="s">
        <v>4</v>
      </c>
      <c r="D7" s="75" t="s">
        <v>5</v>
      </c>
      <c r="E7" s="76" t="s">
        <v>6</v>
      </c>
      <c r="F7" s="249"/>
      <c r="G7" s="251"/>
      <c r="H7" s="245"/>
      <c r="I7" s="253"/>
    </row>
    <row r="8" spans="1:9" ht="15.75" thickBot="1" x14ac:dyDescent="0.3">
      <c r="A8" s="48" t="s">
        <v>7</v>
      </c>
      <c r="B8" s="77"/>
      <c r="C8" s="78"/>
      <c r="D8" s="78"/>
      <c r="E8" s="79"/>
      <c r="F8" s="97">
        <f>SUM(B8:E8)</f>
        <v>0</v>
      </c>
      <c r="G8" s="98">
        <f>F8/(4*$E$4)</f>
        <v>0</v>
      </c>
      <c r="H8" s="80"/>
      <c r="I8" s="80"/>
    </row>
    <row r="9" spans="1:9" ht="15" x14ac:dyDescent="0.25">
      <c r="A9" s="211" t="s">
        <v>19</v>
      </c>
      <c r="B9" s="81"/>
      <c r="C9" s="82"/>
      <c r="D9" s="82"/>
      <c r="E9" s="83"/>
      <c r="F9" s="99">
        <f t="shared" ref="F9:F15" si="0">SUM(B9:E9)</f>
        <v>0</v>
      </c>
      <c r="G9" s="100">
        <f t="shared" ref="G9:G15" si="1">F9/(4*$E$4)</f>
        <v>0</v>
      </c>
      <c r="H9" s="84"/>
      <c r="I9" s="84"/>
    </row>
    <row r="10" spans="1:9" ht="15" x14ac:dyDescent="0.25">
      <c r="A10" s="211" t="s">
        <v>20</v>
      </c>
      <c r="B10" s="85"/>
      <c r="C10" s="86"/>
      <c r="D10" s="86"/>
      <c r="E10" s="87"/>
      <c r="F10" s="101">
        <f t="shared" si="0"/>
        <v>0</v>
      </c>
      <c r="G10" s="102">
        <f t="shared" si="1"/>
        <v>0</v>
      </c>
      <c r="H10" s="88"/>
      <c r="I10" s="88"/>
    </row>
    <row r="11" spans="1:9" ht="15" x14ac:dyDescent="0.25">
      <c r="A11" s="211" t="s">
        <v>21</v>
      </c>
      <c r="B11" s="85"/>
      <c r="C11" s="86"/>
      <c r="D11" s="86"/>
      <c r="E11" s="87"/>
      <c r="F11" s="101">
        <f t="shared" si="0"/>
        <v>0</v>
      </c>
      <c r="G11" s="102">
        <f t="shared" si="1"/>
        <v>0</v>
      </c>
      <c r="H11" s="88"/>
      <c r="I11" s="88"/>
    </row>
    <row r="12" spans="1:9" ht="15" x14ac:dyDescent="0.25">
      <c r="A12" s="211" t="s">
        <v>22</v>
      </c>
      <c r="B12" s="85"/>
      <c r="C12" s="86"/>
      <c r="D12" s="86"/>
      <c r="E12" s="87"/>
      <c r="F12" s="101">
        <f t="shared" si="0"/>
        <v>0</v>
      </c>
      <c r="G12" s="102">
        <f t="shared" si="1"/>
        <v>0</v>
      </c>
      <c r="H12" s="88"/>
      <c r="I12" s="88"/>
    </row>
    <row r="13" spans="1:9" ht="15" x14ac:dyDescent="0.25">
      <c r="A13" s="211" t="s">
        <v>23</v>
      </c>
      <c r="B13" s="89"/>
      <c r="C13" s="90"/>
      <c r="D13" s="90"/>
      <c r="E13" s="91"/>
      <c r="F13" s="101">
        <f t="shared" si="0"/>
        <v>0</v>
      </c>
      <c r="G13" s="102">
        <f t="shared" si="1"/>
        <v>0</v>
      </c>
      <c r="H13" s="92"/>
      <c r="I13" s="92"/>
    </row>
    <row r="14" spans="1:9" ht="15" x14ac:dyDescent="0.25">
      <c r="A14" s="211" t="s">
        <v>24</v>
      </c>
      <c r="B14" s="89"/>
      <c r="C14" s="90"/>
      <c r="D14" s="90"/>
      <c r="E14" s="91"/>
      <c r="F14" s="101">
        <f t="shared" si="0"/>
        <v>0</v>
      </c>
      <c r="G14" s="102">
        <f t="shared" si="1"/>
        <v>0</v>
      </c>
      <c r="H14" s="92"/>
      <c r="I14" s="92"/>
    </row>
    <row r="15" spans="1:9" ht="15.75" thickBot="1" x14ac:dyDescent="0.3">
      <c r="A15" s="211" t="s">
        <v>25</v>
      </c>
      <c r="B15" s="93"/>
      <c r="C15" s="94"/>
      <c r="D15" s="94"/>
      <c r="E15" s="95"/>
      <c r="F15" s="103">
        <f t="shared" si="0"/>
        <v>0</v>
      </c>
      <c r="G15" s="104">
        <f t="shared" si="1"/>
        <v>0</v>
      </c>
      <c r="H15" s="96"/>
      <c r="I15" s="96"/>
    </row>
    <row r="16" spans="1:9" ht="20.45" customHeight="1" x14ac:dyDescent="0.2">
      <c r="A16" s="254" t="s">
        <v>84</v>
      </c>
      <c r="B16" s="256" t="s">
        <v>127</v>
      </c>
      <c r="C16" s="257"/>
      <c r="D16" s="257"/>
      <c r="E16" s="258"/>
      <c r="F16" s="259" t="s">
        <v>0</v>
      </c>
      <c r="G16" s="260" t="s">
        <v>1</v>
      </c>
      <c r="H16" s="254" t="s">
        <v>128</v>
      </c>
      <c r="I16" s="242" t="s">
        <v>129</v>
      </c>
    </row>
    <row r="17" spans="1:9" ht="20.45" customHeight="1" thickBot="1" x14ac:dyDescent="0.3">
      <c r="A17" s="255"/>
      <c r="B17" s="45" t="s">
        <v>3</v>
      </c>
      <c r="C17" s="46" t="s">
        <v>4</v>
      </c>
      <c r="D17" s="46" t="s">
        <v>5</v>
      </c>
      <c r="E17" s="47" t="s">
        <v>6</v>
      </c>
      <c r="F17" s="255"/>
      <c r="G17" s="261"/>
      <c r="H17" s="262"/>
      <c r="I17" s="243"/>
    </row>
    <row r="18" spans="1:9" ht="15.75" thickBot="1" x14ac:dyDescent="0.3">
      <c r="A18" s="48" t="s">
        <v>7</v>
      </c>
      <c r="B18" s="49"/>
      <c r="C18" s="50"/>
      <c r="D18" s="50"/>
      <c r="E18" s="51"/>
      <c r="F18" s="105">
        <f>SUM(B18:E18)</f>
        <v>0</v>
      </c>
      <c r="G18" s="106">
        <f>F18/(4*$E$4)</f>
        <v>0</v>
      </c>
      <c r="H18" s="65"/>
      <c r="I18" s="52"/>
    </row>
    <row r="19" spans="1:9" ht="15" x14ac:dyDescent="0.25">
      <c r="A19" s="212" t="str">
        <f>A9</f>
        <v>Conc 1</v>
      </c>
      <c r="B19" s="66"/>
      <c r="C19" s="67"/>
      <c r="D19" s="67"/>
      <c r="E19" s="68"/>
      <c r="F19" s="107">
        <f t="shared" ref="F19:F25" si="2">SUM(B19:E19)</f>
        <v>0</v>
      </c>
      <c r="G19" s="108">
        <f t="shared" ref="G19:G25" si="3">F19/(4*$E$4)</f>
        <v>0</v>
      </c>
      <c r="H19" s="69"/>
      <c r="I19" s="70"/>
    </row>
    <row r="20" spans="1:9" ht="15" x14ac:dyDescent="0.25">
      <c r="A20" s="213" t="str">
        <f>A10</f>
        <v>Conc 2</v>
      </c>
      <c r="B20" s="53"/>
      <c r="C20" s="54"/>
      <c r="D20" s="54"/>
      <c r="E20" s="55"/>
      <c r="F20" s="109">
        <f t="shared" si="2"/>
        <v>0</v>
      </c>
      <c r="G20" s="110">
        <f t="shared" si="3"/>
        <v>0</v>
      </c>
      <c r="H20" s="71"/>
      <c r="I20" s="56"/>
    </row>
    <row r="21" spans="1:9" ht="15" x14ac:dyDescent="0.25">
      <c r="A21" s="213" t="str">
        <f t="shared" ref="A21:A24" si="4">A11</f>
        <v>Conc 3</v>
      </c>
      <c r="B21" s="53"/>
      <c r="C21" s="54"/>
      <c r="D21" s="54"/>
      <c r="E21" s="55"/>
      <c r="F21" s="109">
        <f t="shared" si="2"/>
        <v>0</v>
      </c>
      <c r="G21" s="110">
        <f t="shared" si="3"/>
        <v>0</v>
      </c>
      <c r="H21" s="71"/>
      <c r="I21" s="56"/>
    </row>
    <row r="22" spans="1:9" ht="15" x14ac:dyDescent="0.25">
      <c r="A22" s="213" t="str">
        <f t="shared" si="4"/>
        <v>Conc 4</v>
      </c>
      <c r="B22" s="53"/>
      <c r="C22" s="54"/>
      <c r="D22" s="54"/>
      <c r="E22" s="55"/>
      <c r="F22" s="109">
        <f t="shared" si="2"/>
        <v>0</v>
      </c>
      <c r="G22" s="110">
        <f t="shared" si="3"/>
        <v>0</v>
      </c>
      <c r="H22" s="71"/>
      <c r="I22" s="56"/>
    </row>
    <row r="23" spans="1:9" ht="15" x14ac:dyDescent="0.25">
      <c r="A23" s="213" t="str">
        <f t="shared" si="4"/>
        <v>Conc 5</v>
      </c>
      <c r="B23" s="57"/>
      <c r="C23" s="58"/>
      <c r="D23" s="58"/>
      <c r="E23" s="59"/>
      <c r="F23" s="109">
        <f t="shared" si="2"/>
        <v>0</v>
      </c>
      <c r="G23" s="110">
        <f t="shared" si="3"/>
        <v>0</v>
      </c>
      <c r="H23" s="72"/>
      <c r="I23" s="60"/>
    </row>
    <row r="24" spans="1:9" ht="15" x14ac:dyDescent="0.25">
      <c r="A24" s="213" t="str">
        <f t="shared" si="4"/>
        <v>Conc 6</v>
      </c>
      <c r="B24" s="57"/>
      <c r="C24" s="58"/>
      <c r="D24" s="58"/>
      <c r="E24" s="59"/>
      <c r="F24" s="109">
        <f t="shared" si="2"/>
        <v>0</v>
      </c>
      <c r="G24" s="110">
        <f t="shared" si="3"/>
        <v>0</v>
      </c>
      <c r="H24" s="72"/>
      <c r="I24" s="60"/>
    </row>
    <row r="25" spans="1:9" ht="15.75" thickBot="1" x14ac:dyDescent="0.3">
      <c r="A25" s="214" t="str">
        <f>A15</f>
        <v>Conc 7</v>
      </c>
      <c r="B25" s="61"/>
      <c r="C25" s="62"/>
      <c r="D25" s="62"/>
      <c r="E25" s="63"/>
      <c r="F25" s="111">
        <f t="shared" si="2"/>
        <v>0</v>
      </c>
      <c r="G25" s="112">
        <f t="shared" si="3"/>
        <v>0</v>
      </c>
      <c r="H25" s="73"/>
      <c r="I25" s="64"/>
    </row>
    <row r="27" spans="1:9" ht="13.5" thickBot="1" x14ac:dyDescent="0.25"/>
    <row r="28" spans="1:9" x14ac:dyDescent="0.2">
      <c r="A28" s="180" t="s">
        <v>158</v>
      </c>
      <c r="B28" s="181"/>
      <c r="C28" s="181"/>
      <c r="D28" s="181"/>
      <c r="E28" s="181"/>
      <c r="F28" s="181"/>
      <c r="G28" s="181"/>
      <c r="H28" s="181"/>
      <c r="I28" s="182"/>
    </row>
    <row r="29" spans="1:9" x14ac:dyDescent="0.2">
      <c r="A29" s="183"/>
      <c r="B29" s="184"/>
      <c r="C29" s="184"/>
      <c r="D29" s="184"/>
      <c r="E29" s="184"/>
      <c r="F29" s="184"/>
      <c r="G29" s="184"/>
      <c r="H29" s="184"/>
      <c r="I29" s="185"/>
    </row>
    <row r="30" spans="1:9" x14ac:dyDescent="0.2">
      <c r="A30" s="183"/>
      <c r="B30" s="184"/>
      <c r="C30" s="184"/>
      <c r="D30" s="184"/>
      <c r="E30" s="184"/>
      <c r="F30" s="184"/>
      <c r="G30" s="184"/>
      <c r="H30" s="184"/>
      <c r="I30" s="185"/>
    </row>
    <row r="31" spans="1:9" x14ac:dyDescent="0.2">
      <c r="A31" s="183"/>
      <c r="B31" s="184"/>
      <c r="C31" s="184"/>
      <c r="D31" s="184"/>
      <c r="E31" s="184"/>
      <c r="F31" s="184"/>
      <c r="G31" s="184"/>
      <c r="H31" s="184"/>
      <c r="I31" s="185"/>
    </row>
    <row r="32" spans="1:9" x14ac:dyDescent="0.2">
      <c r="A32" s="183"/>
      <c r="B32" s="184"/>
      <c r="C32" s="184"/>
      <c r="D32" s="184"/>
      <c r="E32" s="184"/>
      <c r="F32" s="184"/>
      <c r="G32" s="184"/>
      <c r="H32" s="184"/>
      <c r="I32" s="185"/>
    </row>
    <row r="33" spans="1:9" x14ac:dyDescent="0.2">
      <c r="A33" s="183"/>
      <c r="B33" s="184"/>
      <c r="C33" s="184"/>
      <c r="D33" s="184"/>
      <c r="E33" s="184"/>
      <c r="F33" s="184"/>
      <c r="G33" s="184"/>
      <c r="H33" s="184"/>
      <c r="I33" s="185"/>
    </row>
    <row r="34" spans="1:9" x14ac:dyDescent="0.2">
      <c r="A34" s="183"/>
      <c r="B34" s="184"/>
      <c r="C34" s="184"/>
      <c r="D34" s="184"/>
      <c r="E34" s="184"/>
      <c r="F34" s="184"/>
      <c r="G34" s="184"/>
      <c r="H34" s="184"/>
      <c r="I34" s="185"/>
    </row>
    <row r="35" spans="1:9" x14ac:dyDescent="0.2">
      <c r="A35" s="183"/>
      <c r="B35" s="184"/>
      <c r="C35" s="184"/>
      <c r="D35" s="184"/>
      <c r="E35" s="184"/>
      <c r="F35" s="184"/>
      <c r="G35" s="184"/>
      <c r="H35" s="184"/>
      <c r="I35" s="185"/>
    </row>
    <row r="36" spans="1:9" x14ac:dyDescent="0.2">
      <c r="A36" s="183"/>
      <c r="B36" s="184"/>
      <c r="C36" s="184"/>
      <c r="D36" s="184"/>
      <c r="E36" s="184"/>
      <c r="F36" s="184"/>
      <c r="G36" s="184"/>
      <c r="H36" s="184"/>
      <c r="I36" s="185"/>
    </row>
    <row r="37" spans="1:9" x14ac:dyDescent="0.2">
      <c r="A37" s="183"/>
      <c r="B37" s="184"/>
      <c r="C37" s="184"/>
      <c r="D37" s="184"/>
      <c r="E37" s="184"/>
      <c r="F37" s="184"/>
      <c r="G37" s="184"/>
      <c r="H37" s="184"/>
      <c r="I37" s="185"/>
    </row>
    <row r="38" spans="1:9" x14ac:dyDescent="0.2">
      <c r="A38" s="183"/>
      <c r="B38" s="184"/>
      <c r="C38" s="184"/>
      <c r="D38" s="184"/>
      <c r="E38" s="184"/>
      <c r="F38" s="184"/>
      <c r="G38" s="184"/>
      <c r="H38" s="184"/>
      <c r="I38" s="185"/>
    </row>
    <row r="39" spans="1:9" x14ac:dyDescent="0.2">
      <c r="A39" s="183"/>
      <c r="B39" s="184"/>
      <c r="C39" s="184"/>
      <c r="D39" s="184"/>
      <c r="E39" s="184"/>
      <c r="F39" s="184"/>
      <c r="G39" s="184"/>
      <c r="H39" s="184"/>
      <c r="I39" s="185"/>
    </row>
    <row r="40" spans="1:9" ht="13.5" thickBot="1" x14ac:dyDescent="0.25">
      <c r="A40" s="186"/>
      <c r="B40" s="187"/>
      <c r="C40" s="187"/>
      <c r="D40" s="187"/>
      <c r="E40" s="187"/>
      <c r="F40" s="187"/>
      <c r="G40" s="187"/>
      <c r="H40" s="187"/>
      <c r="I40" s="188"/>
    </row>
  </sheetData>
  <sheetProtection sheet="1" objects="1" scenarios="1" formatCells="0"/>
  <mergeCells count="19">
    <mergeCell ref="A4:D4"/>
    <mergeCell ref="E4:I4"/>
    <mergeCell ref="A1:I1"/>
    <mergeCell ref="A2:D2"/>
    <mergeCell ref="E2:I2"/>
    <mergeCell ref="A3:D3"/>
    <mergeCell ref="E3:I3"/>
    <mergeCell ref="I16:I17"/>
    <mergeCell ref="A6:A7"/>
    <mergeCell ref="B6:E6"/>
    <mergeCell ref="F6:F7"/>
    <mergeCell ref="G6:G7"/>
    <mergeCell ref="H6:H7"/>
    <mergeCell ref="I6:I7"/>
    <mergeCell ref="A16:A17"/>
    <mergeCell ref="B16:E16"/>
    <mergeCell ref="F16:F17"/>
    <mergeCell ref="G16:G17"/>
    <mergeCell ref="H16:H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5AE0-702B-41F0-86BC-9203B8CCF7E9}">
  <dimension ref="A1:I42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15.7109375" style="27" customWidth="1"/>
    <col min="2" max="2" width="11.42578125" style="27"/>
    <col min="3" max="4" width="23.7109375" style="27" customWidth="1"/>
    <col min="5" max="7" width="11.42578125" style="27"/>
    <col min="8" max="8" width="20.42578125" style="27" customWidth="1"/>
    <col min="9" max="9" width="17.5703125" style="27" customWidth="1"/>
    <col min="10" max="16384" width="11.42578125" style="27"/>
  </cols>
  <sheetData>
    <row r="1" spans="1:9" ht="16.5" thickBot="1" x14ac:dyDescent="0.25">
      <c r="A1" s="280" t="s">
        <v>135</v>
      </c>
      <c r="B1" s="281"/>
      <c r="C1" s="281"/>
      <c r="D1" s="281"/>
      <c r="E1" s="282"/>
    </row>
    <row r="2" spans="1:9" ht="15" x14ac:dyDescent="0.25">
      <c r="A2" s="283" t="s">
        <v>36</v>
      </c>
      <c r="B2" s="284"/>
      <c r="C2" s="285"/>
      <c r="D2" s="286"/>
      <c r="E2" s="287"/>
    </row>
    <row r="3" spans="1:9" ht="13.5" thickBot="1" x14ac:dyDescent="0.25">
      <c r="A3" s="143"/>
      <c r="B3" s="144"/>
      <c r="C3" s="144"/>
      <c r="D3" s="144"/>
      <c r="E3" s="145"/>
    </row>
    <row r="4" spans="1:9" ht="13.5" thickBot="1" x14ac:dyDescent="0.25"/>
    <row r="5" spans="1:9" ht="15.75" thickBot="1" x14ac:dyDescent="0.25">
      <c r="C5" s="10" t="s">
        <v>77</v>
      </c>
      <c r="D5" s="10" t="s">
        <v>78</v>
      </c>
    </row>
    <row r="6" spans="1:9" ht="15.75" thickBot="1" x14ac:dyDescent="0.25">
      <c r="A6" s="290" t="s">
        <v>84</v>
      </c>
      <c r="B6" s="291"/>
      <c r="C6" s="10" t="s">
        <v>79</v>
      </c>
      <c r="D6" s="10" t="s">
        <v>79</v>
      </c>
    </row>
    <row r="7" spans="1:9" ht="15" x14ac:dyDescent="0.25">
      <c r="A7" s="278" t="s">
        <v>19</v>
      </c>
      <c r="B7" s="146" t="s">
        <v>80</v>
      </c>
      <c r="C7" s="152"/>
      <c r="D7" s="153"/>
      <c r="H7" s="29"/>
      <c r="I7" s="147"/>
    </row>
    <row r="8" spans="1:9" ht="15" x14ac:dyDescent="0.25">
      <c r="A8" s="279"/>
      <c r="B8" s="148" t="s">
        <v>81</v>
      </c>
      <c r="C8" s="154"/>
      <c r="D8" s="155"/>
    </row>
    <row r="9" spans="1:9" ht="15.75" thickBot="1" x14ac:dyDescent="0.3">
      <c r="A9" s="288" t="s">
        <v>17</v>
      </c>
      <c r="B9" s="292"/>
      <c r="C9" s="150" t="e">
        <f>AVERAGE(C7:C8)</f>
        <v>#DIV/0!</v>
      </c>
      <c r="D9" s="151" t="e">
        <f>AVERAGE(D7:D8)</f>
        <v>#DIV/0!</v>
      </c>
    </row>
    <row r="10" spans="1:9" ht="15" x14ac:dyDescent="0.25">
      <c r="A10" s="278" t="s">
        <v>20</v>
      </c>
      <c r="B10" s="1" t="s">
        <v>80</v>
      </c>
      <c r="C10" s="152"/>
      <c r="D10" s="153"/>
    </row>
    <row r="11" spans="1:9" ht="15" x14ac:dyDescent="0.25">
      <c r="A11" s="279"/>
      <c r="B11" s="2" t="s">
        <v>81</v>
      </c>
      <c r="C11" s="154"/>
      <c r="D11" s="155"/>
    </row>
    <row r="12" spans="1:9" ht="15.75" thickBot="1" x14ac:dyDescent="0.3">
      <c r="A12" s="288" t="s">
        <v>17</v>
      </c>
      <c r="B12" s="289"/>
      <c r="C12" s="150" t="e">
        <f>AVERAGE(C10:C11)</f>
        <v>#DIV/0!</v>
      </c>
      <c r="D12" s="151" t="e">
        <f>AVERAGE(D10:D11)</f>
        <v>#DIV/0!</v>
      </c>
    </row>
    <row r="13" spans="1:9" ht="15" x14ac:dyDescent="0.25">
      <c r="A13" s="278" t="s">
        <v>21</v>
      </c>
      <c r="B13" s="1" t="s">
        <v>80</v>
      </c>
      <c r="C13" s="152"/>
      <c r="D13" s="153"/>
    </row>
    <row r="14" spans="1:9" ht="15" x14ac:dyDescent="0.25">
      <c r="A14" s="279"/>
      <c r="B14" s="2" t="s">
        <v>81</v>
      </c>
      <c r="C14" s="154"/>
      <c r="D14" s="155"/>
    </row>
    <row r="15" spans="1:9" ht="15.75" thickBot="1" x14ac:dyDescent="0.3">
      <c r="A15" s="288" t="s">
        <v>17</v>
      </c>
      <c r="B15" s="289"/>
      <c r="C15" s="150" t="e">
        <f>AVERAGE(C13:C14)</f>
        <v>#DIV/0!</v>
      </c>
      <c r="D15" s="151" t="e">
        <f>AVERAGE(D13:D14)</f>
        <v>#DIV/0!</v>
      </c>
    </row>
    <row r="16" spans="1:9" ht="15" x14ac:dyDescent="0.25">
      <c r="A16" s="278" t="s">
        <v>22</v>
      </c>
      <c r="B16" s="1" t="s">
        <v>80</v>
      </c>
      <c r="C16" s="152"/>
      <c r="D16" s="153"/>
    </row>
    <row r="17" spans="1:9" ht="15" x14ac:dyDescent="0.25">
      <c r="A17" s="279"/>
      <c r="B17" s="2" t="s">
        <v>81</v>
      </c>
      <c r="C17" s="154"/>
      <c r="D17" s="155"/>
    </row>
    <row r="18" spans="1:9" ht="15.75" thickBot="1" x14ac:dyDescent="0.3">
      <c r="A18" s="149" t="s">
        <v>17</v>
      </c>
      <c r="B18" s="24"/>
      <c r="C18" s="150" t="e">
        <f>AVERAGE(C16:C17)</f>
        <v>#DIV/0!</v>
      </c>
      <c r="D18" s="151" t="e">
        <f>AVERAGE(D16:D17)</f>
        <v>#DIV/0!</v>
      </c>
    </row>
    <row r="19" spans="1:9" ht="15" x14ac:dyDescent="0.25">
      <c r="A19" s="278" t="s">
        <v>23</v>
      </c>
      <c r="B19" s="1" t="s">
        <v>80</v>
      </c>
      <c r="C19" s="152"/>
      <c r="D19" s="153"/>
    </row>
    <row r="20" spans="1:9" ht="15" x14ac:dyDescent="0.25">
      <c r="A20" s="279"/>
      <c r="B20" s="2" t="s">
        <v>81</v>
      </c>
      <c r="C20" s="154"/>
      <c r="D20" s="155"/>
    </row>
    <row r="21" spans="1:9" ht="15.75" thickBot="1" x14ac:dyDescent="0.3">
      <c r="A21" s="288" t="s">
        <v>17</v>
      </c>
      <c r="B21" s="289"/>
      <c r="C21" s="150" t="e">
        <f>AVERAGE(C19:C20)</f>
        <v>#DIV/0!</v>
      </c>
      <c r="D21" s="151" t="e">
        <f>AVERAGE(D19:D20)</f>
        <v>#DIV/0!</v>
      </c>
    </row>
    <row r="22" spans="1:9" ht="15" x14ac:dyDescent="0.25">
      <c r="A22" s="278" t="s">
        <v>24</v>
      </c>
      <c r="B22" s="1" t="s">
        <v>80</v>
      </c>
      <c r="C22" s="152"/>
      <c r="D22" s="153"/>
    </row>
    <row r="23" spans="1:9" ht="15" x14ac:dyDescent="0.25">
      <c r="A23" s="279"/>
      <c r="B23" s="2" t="s">
        <v>81</v>
      </c>
      <c r="C23" s="154"/>
      <c r="D23" s="155"/>
    </row>
    <row r="24" spans="1:9" ht="15.75" thickBot="1" x14ac:dyDescent="0.3">
      <c r="A24" s="149" t="s">
        <v>17</v>
      </c>
      <c r="B24" s="24"/>
      <c r="C24" s="150" t="e">
        <f>AVERAGE(C22:C23)</f>
        <v>#DIV/0!</v>
      </c>
      <c r="D24" s="151" t="e">
        <f>AVERAGE(D22:D23)</f>
        <v>#DIV/0!</v>
      </c>
    </row>
    <row r="25" spans="1:9" ht="15" x14ac:dyDescent="0.25">
      <c r="A25" s="278" t="s">
        <v>25</v>
      </c>
      <c r="B25" s="1" t="s">
        <v>80</v>
      </c>
      <c r="C25" s="152"/>
      <c r="D25" s="153"/>
    </row>
    <row r="26" spans="1:9" ht="15" x14ac:dyDescent="0.25">
      <c r="A26" s="279"/>
      <c r="B26" s="2" t="s">
        <v>81</v>
      </c>
      <c r="C26" s="154"/>
      <c r="D26" s="155"/>
    </row>
    <row r="27" spans="1:9" ht="15.75" thickBot="1" x14ac:dyDescent="0.3">
      <c r="A27" s="149" t="s">
        <v>17</v>
      </c>
      <c r="B27" s="24"/>
      <c r="C27" s="150" t="e">
        <f>AVERAGE(C25:C26)</f>
        <v>#DIV/0!</v>
      </c>
      <c r="D27" s="151" t="e">
        <f>AVERAGE(D25:D26)</f>
        <v>#DIV/0!</v>
      </c>
    </row>
    <row r="29" spans="1:9" ht="13.5" thickBot="1" x14ac:dyDescent="0.25"/>
    <row r="30" spans="1:9" s="43" customFormat="1" x14ac:dyDescent="0.2">
      <c r="A30" s="180" t="s">
        <v>158</v>
      </c>
      <c r="B30" s="181"/>
      <c r="C30" s="181"/>
      <c r="D30" s="181"/>
      <c r="E30" s="181"/>
      <c r="F30" s="181"/>
      <c r="G30" s="181"/>
      <c r="H30" s="181"/>
      <c r="I30" s="182"/>
    </row>
    <row r="31" spans="1:9" s="43" customFormat="1" x14ac:dyDescent="0.2">
      <c r="A31" s="183"/>
      <c r="B31" s="184"/>
      <c r="C31" s="184"/>
      <c r="D31" s="184"/>
      <c r="E31" s="184"/>
      <c r="F31" s="184"/>
      <c r="G31" s="184"/>
      <c r="H31" s="184"/>
      <c r="I31" s="185"/>
    </row>
    <row r="32" spans="1:9" s="43" customFormat="1" x14ac:dyDescent="0.2">
      <c r="A32" s="183"/>
      <c r="B32" s="184"/>
      <c r="C32" s="184"/>
      <c r="D32" s="184"/>
      <c r="E32" s="184"/>
      <c r="F32" s="184"/>
      <c r="G32" s="184"/>
      <c r="H32" s="184"/>
      <c r="I32" s="185"/>
    </row>
    <row r="33" spans="1:9" s="43" customFormat="1" x14ac:dyDescent="0.2">
      <c r="A33" s="183"/>
      <c r="B33" s="184"/>
      <c r="C33" s="184"/>
      <c r="D33" s="184"/>
      <c r="E33" s="184"/>
      <c r="F33" s="184"/>
      <c r="G33" s="184"/>
      <c r="H33" s="184"/>
      <c r="I33" s="185"/>
    </row>
    <row r="34" spans="1:9" s="43" customFormat="1" x14ac:dyDescent="0.2">
      <c r="A34" s="183"/>
      <c r="B34" s="184"/>
      <c r="C34" s="184"/>
      <c r="D34" s="184"/>
      <c r="E34" s="184"/>
      <c r="F34" s="184"/>
      <c r="G34" s="184"/>
      <c r="H34" s="184"/>
      <c r="I34" s="185"/>
    </row>
    <row r="35" spans="1:9" s="43" customFormat="1" x14ac:dyDescent="0.2">
      <c r="A35" s="183"/>
      <c r="B35" s="184"/>
      <c r="C35" s="184"/>
      <c r="D35" s="184"/>
      <c r="E35" s="184"/>
      <c r="F35" s="184"/>
      <c r="G35" s="184"/>
      <c r="H35" s="184"/>
      <c r="I35" s="185"/>
    </row>
    <row r="36" spans="1:9" s="43" customFormat="1" x14ac:dyDescent="0.2">
      <c r="A36" s="183"/>
      <c r="B36" s="184"/>
      <c r="C36" s="184"/>
      <c r="D36" s="184"/>
      <c r="E36" s="184"/>
      <c r="F36" s="184"/>
      <c r="G36" s="184"/>
      <c r="H36" s="184"/>
      <c r="I36" s="185"/>
    </row>
    <row r="37" spans="1:9" s="43" customFormat="1" x14ac:dyDescent="0.2">
      <c r="A37" s="183"/>
      <c r="B37" s="184"/>
      <c r="C37" s="184"/>
      <c r="D37" s="184"/>
      <c r="E37" s="184"/>
      <c r="F37" s="184"/>
      <c r="G37" s="184"/>
      <c r="H37" s="184"/>
      <c r="I37" s="185"/>
    </row>
    <row r="38" spans="1:9" s="43" customFormat="1" x14ac:dyDescent="0.2">
      <c r="A38" s="183"/>
      <c r="B38" s="184"/>
      <c r="C38" s="184"/>
      <c r="D38" s="184"/>
      <c r="E38" s="184"/>
      <c r="F38" s="184"/>
      <c r="G38" s="184"/>
      <c r="H38" s="184"/>
      <c r="I38" s="185"/>
    </row>
    <row r="39" spans="1:9" s="43" customFormat="1" x14ac:dyDescent="0.2">
      <c r="A39" s="183"/>
      <c r="B39" s="184"/>
      <c r="C39" s="184"/>
      <c r="D39" s="184"/>
      <c r="E39" s="184"/>
      <c r="F39" s="184"/>
      <c r="G39" s="184"/>
      <c r="H39" s="184"/>
      <c r="I39" s="185"/>
    </row>
    <row r="40" spans="1:9" s="43" customFormat="1" x14ac:dyDescent="0.2">
      <c r="A40" s="183"/>
      <c r="B40" s="184"/>
      <c r="C40" s="184"/>
      <c r="D40" s="184"/>
      <c r="E40" s="184"/>
      <c r="F40" s="184"/>
      <c r="G40" s="184"/>
      <c r="H40" s="184"/>
      <c r="I40" s="185"/>
    </row>
    <row r="41" spans="1:9" s="43" customFormat="1" x14ac:dyDescent="0.2">
      <c r="A41" s="183"/>
      <c r="B41" s="184"/>
      <c r="C41" s="184"/>
      <c r="D41" s="184"/>
      <c r="E41" s="184"/>
      <c r="F41" s="184"/>
      <c r="G41" s="184"/>
      <c r="H41" s="184"/>
      <c r="I41" s="185"/>
    </row>
    <row r="42" spans="1:9" s="43" customFormat="1" ht="13.5" thickBot="1" x14ac:dyDescent="0.25">
      <c r="A42" s="186"/>
      <c r="B42" s="187"/>
      <c r="C42" s="187"/>
      <c r="D42" s="187"/>
      <c r="E42" s="187"/>
      <c r="F42" s="187"/>
      <c r="G42" s="187"/>
      <c r="H42" s="187"/>
      <c r="I42" s="188"/>
    </row>
  </sheetData>
  <sheetProtection formatCells="0"/>
  <mergeCells count="15">
    <mergeCell ref="A22:A23"/>
    <mergeCell ref="A25:A26"/>
    <mergeCell ref="A1:E1"/>
    <mergeCell ref="A2:C2"/>
    <mergeCell ref="D2:E2"/>
    <mergeCell ref="A13:A14"/>
    <mergeCell ref="A15:B15"/>
    <mergeCell ref="A16:A17"/>
    <mergeCell ref="A19:A20"/>
    <mergeCell ref="A21:B21"/>
    <mergeCell ref="A6:B6"/>
    <mergeCell ref="A7:A8"/>
    <mergeCell ref="A9:B9"/>
    <mergeCell ref="A10:A11"/>
    <mergeCell ref="A12:B12"/>
  </mergeCells>
  <phoneticPr fontId="15" type="noConversion"/>
  <dataValidations count="1">
    <dataValidation type="list" allowBlank="1" showInputMessage="1" showErrorMessage="1" sqref="D2:E2" xr:uid="{00AD9FD9-4AF8-4450-AF94-1915E9F67564}">
      <formula1>"NF EN ISO 11348-1,NF EN ISO 11348-2,NF EN ISO 11348-3"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0318-35E1-483A-8FB4-717FB982A38A}">
  <dimension ref="A1:S72"/>
  <sheetViews>
    <sheetView workbookViewId="0">
      <selection activeCell="J14" sqref="J14"/>
    </sheetView>
  </sheetViews>
  <sheetFormatPr baseColWidth="10" defaultColWidth="11.42578125" defaultRowHeight="12.75" x14ac:dyDescent="0.2"/>
  <cols>
    <col min="1" max="2" width="11.42578125" style="27"/>
    <col min="3" max="3" width="12" style="27" customWidth="1"/>
    <col min="4" max="4" width="11.7109375" style="27" customWidth="1"/>
    <col min="5" max="5" width="11.42578125" style="27"/>
    <col min="6" max="6" width="12.28515625" style="27" customWidth="1"/>
    <col min="7" max="7" width="12.7109375" style="27" customWidth="1"/>
    <col min="8" max="10" width="11.42578125" style="27"/>
    <col min="11" max="11" width="26.7109375" style="27" customWidth="1"/>
    <col min="12" max="16384" width="11.42578125" style="27"/>
  </cols>
  <sheetData>
    <row r="1" spans="1:11" ht="16.5" thickBot="1" x14ac:dyDescent="0.25">
      <c r="A1" s="309" t="s">
        <v>38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1" ht="15" x14ac:dyDescent="0.25">
      <c r="A2" s="316" t="s">
        <v>36</v>
      </c>
      <c r="B2" s="317"/>
      <c r="C2" s="317"/>
      <c r="D2" s="317"/>
      <c r="E2" s="318" t="s">
        <v>121</v>
      </c>
      <c r="F2" s="318"/>
      <c r="G2" s="318"/>
      <c r="H2" s="318"/>
      <c r="I2" s="318"/>
      <c r="J2" s="319"/>
    </row>
    <row r="3" spans="1:11" ht="15" x14ac:dyDescent="0.2">
      <c r="A3" s="312" t="s">
        <v>39</v>
      </c>
      <c r="B3" s="313"/>
      <c r="C3" s="313"/>
      <c r="D3" s="313"/>
      <c r="E3" s="314"/>
      <c r="F3" s="314"/>
      <c r="G3" s="314"/>
      <c r="H3" s="314"/>
      <c r="I3" s="314"/>
      <c r="J3" s="315"/>
    </row>
    <row r="4" spans="1:11" ht="15" x14ac:dyDescent="0.2">
      <c r="A4" s="295" t="s">
        <v>37</v>
      </c>
      <c r="B4" s="296"/>
      <c r="C4" s="296"/>
      <c r="D4" s="297"/>
      <c r="E4" s="293"/>
      <c r="F4" s="293"/>
      <c r="G4" s="293"/>
      <c r="H4" s="293"/>
      <c r="I4" s="293"/>
      <c r="J4" s="294"/>
    </row>
    <row r="5" spans="1:11" ht="15" x14ac:dyDescent="0.2">
      <c r="A5" s="295" t="s">
        <v>9</v>
      </c>
      <c r="B5" s="296"/>
      <c r="C5" s="296"/>
      <c r="D5" s="297"/>
      <c r="E5" s="293"/>
      <c r="F5" s="293"/>
      <c r="G5" s="293"/>
      <c r="H5" s="293"/>
      <c r="I5" s="293"/>
      <c r="J5" s="294"/>
    </row>
    <row r="6" spans="1:11" ht="15" x14ac:dyDescent="0.2">
      <c r="A6" s="295" t="s">
        <v>10</v>
      </c>
      <c r="B6" s="301"/>
      <c r="C6" s="301"/>
      <c r="D6" s="302"/>
      <c r="E6" s="298"/>
      <c r="F6" s="299"/>
      <c r="G6" s="299"/>
      <c r="H6" s="299"/>
      <c r="I6" s="299"/>
      <c r="J6" s="300"/>
    </row>
    <row r="7" spans="1:11" ht="15" x14ac:dyDescent="0.2">
      <c r="A7" s="295" t="s">
        <v>40</v>
      </c>
      <c r="B7" s="301"/>
      <c r="C7" s="301"/>
      <c r="D7" s="302"/>
      <c r="E7" s="298"/>
      <c r="F7" s="299"/>
      <c r="G7" s="299"/>
      <c r="H7" s="299"/>
      <c r="I7" s="299"/>
      <c r="J7" s="300"/>
    </row>
    <row r="8" spans="1:11" ht="15" x14ac:dyDescent="0.2">
      <c r="A8" s="36" t="s">
        <v>11</v>
      </c>
      <c r="B8" s="37"/>
      <c r="C8" s="37"/>
      <c r="D8" s="38"/>
      <c r="E8" s="113"/>
      <c r="F8" s="114"/>
      <c r="G8" s="114"/>
      <c r="H8" s="114"/>
      <c r="I8" s="114"/>
      <c r="J8" s="115"/>
    </row>
    <row r="9" spans="1:11" ht="15" x14ac:dyDescent="0.2">
      <c r="A9" s="36" t="s">
        <v>119</v>
      </c>
      <c r="B9" s="37"/>
      <c r="C9" s="37"/>
      <c r="D9" s="38"/>
      <c r="E9" s="306" t="s">
        <v>120</v>
      </c>
      <c r="F9" s="307"/>
      <c r="G9" s="307"/>
      <c r="H9" s="307"/>
      <c r="I9" s="307"/>
      <c r="J9" s="308"/>
    </row>
    <row r="10" spans="1:11" ht="15.75" thickBot="1" x14ac:dyDescent="0.25">
      <c r="A10" s="303" t="s">
        <v>122</v>
      </c>
      <c r="B10" s="304"/>
      <c r="C10" s="304"/>
      <c r="D10" s="305"/>
      <c r="E10" s="306" t="s">
        <v>120</v>
      </c>
      <c r="F10" s="307"/>
      <c r="G10" s="307"/>
      <c r="H10" s="307"/>
      <c r="I10" s="307"/>
      <c r="J10" s="308"/>
    </row>
    <row r="11" spans="1:11" ht="15.75" thickBot="1" x14ac:dyDescent="0.3">
      <c r="B11" s="6"/>
      <c r="C11" s="7"/>
      <c r="D11" s="7"/>
      <c r="E11" s="7"/>
      <c r="F11" s="7"/>
      <c r="G11" s="7"/>
      <c r="H11" s="16"/>
      <c r="I11" s="7"/>
      <c r="J11" s="7"/>
    </row>
    <row r="12" spans="1:11" ht="45.75" thickBot="1" x14ac:dyDescent="0.25">
      <c r="A12" s="322" t="s">
        <v>84</v>
      </c>
      <c r="B12" s="323"/>
      <c r="C12" s="10" t="s">
        <v>90</v>
      </c>
      <c r="D12" s="10" t="s">
        <v>91</v>
      </c>
      <c r="E12" s="10" t="s">
        <v>92</v>
      </c>
      <c r="F12" s="10" t="s">
        <v>93</v>
      </c>
      <c r="G12" s="10" t="s">
        <v>94</v>
      </c>
      <c r="H12" s="10" t="s">
        <v>69</v>
      </c>
      <c r="I12" s="7"/>
      <c r="J12" s="8"/>
      <c r="K12" s="28" t="s">
        <v>85</v>
      </c>
    </row>
    <row r="13" spans="1:11" ht="15" x14ac:dyDescent="0.25">
      <c r="A13" s="328" t="s">
        <v>16</v>
      </c>
      <c r="B13" s="1">
        <v>1</v>
      </c>
      <c r="C13" s="190"/>
      <c r="D13" s="193"/>
      <c r="E13" s="193"/>
      <c r="F13" s="193"/>
      <c r="G13" s="197" t="str">
        <f>IF(ISNUMBER(F13),(LN(F13)-LN(C13))/3,"")</f>
        <v/>
      </c>
      <c r="H13" s="18"/>
      <c r="K13" s="29"/>
    </row>
    <row r="14" spans="1:11" ht="15" x14ac:dyDescent="0.25">
      <c r="A14" s="329"/>
      <c r="B14" s="2">
        <v>2</v>
      </c>
      <c r="C14" s="191"/>
      <c r="D14" s="194"/>
      <c r="E14" s="194"/>
      <c r="F14" s="194"/>
      <c r="G14" s="198" t="str">
        <f t="shared" ref="G14:G18" si="0">IF(ISNUMBER(F14),(LN(F14)-LN(C14))/3,"")</f>
        <v/>
      </c>
      <c r="H14" s="20"/>
    </row>
    <row r="15" spans="1:11" ht="15" x14ac:dyDescent="0.25">
      <c r="A15" s="329"/>
      <c r="B15" s="2">
        <v>3</v>
      </c>
      <c r="C15" s="191"/>
      <c r="D15" s="194"/>
      <c r="E15" s="194"/>
      <c r="F15" s="194"/>
      <c r="G15" s="198" t="str">
        <f t="shared" si="0"/>
        <v/>
      </c>
      <c r="H15" s="20"/>
    </row>
    <row r="16" spans="1:11" ht="15" x14ac:dyDescent="0.25">
      <c r="A16" s="329"/>
      <c r="B16" s="2">
        <v>4</v>
      </c>
      <c r="C16" s="191"/>
      <c r="D16" s="194"/>
      <c r="E16" s="194"/>
      <c r="F16" s="194"/>
      <c r="G16" s="198" t="str">
        <f t="shared" si="0"/>
        <v/>
      </c>
      <c r="H16" s="20"/>
    </row>
    <row r="17" spans="1:19" ht="15" x14ac:dyDescent="0.25">
      <c r="A17" s="329"/>
      <c r="B17" s="2">
        <v>5</v>
      </c>
      <c r="C17" s="191"/>
      <c r="D17" s="194"/>
      <c r="E17" s="194"/>
      <c r="F17" s="194"/>
      <c r="G17" s="198" t="str">
        <f t="shared" si="0"/>
        <v/>
      </c>
      <c r="H17" s="20"/>
    </row>
    <row r="18" spans="1:19" ht="15.75" thickBot="1" x14ac:dyDescent="0.3">
      <c r="A18" s="330"/>
      <c r="B18" s="17">
        <v>6</v>
      </c>
      <c r="C18" s="192"/>
      <c r="D18" s="195"/>
      <c r="E18" s="195"/>
      <c r="F18" s="195"/>
      <c r="G18" s="199" t="str">
        <f t="shared" si="0"/>
        <v/>
      </c>
      <c r="H18" s="22"/>
    </row>
    <row r="19" spans="1:19" ht="15.75" thickBot="1" x14ac:dyDescent="0.3">
      <c r="A19" s="320" t="s">
        <v>17</v>
      </c>
      <c r="B19" s="321"/>
      <c r="C19" s="201" t="e">
        <f>AVERAGE(C13:C18)</f>
        <v>#DIV/0!</v>
      </c>
      <c r="D19" s="201" t="e">
        <f t="shared" ref="D19:E19" si="1">AVERAGE(D13:D18)</f>
        <v>#DIV/0!</v>
      </c>
      <c r="E19" s="201" t="e">
        <f t="shared" si="1"/>
        <v>#DIV/0!</v>
      </c>
      <c r="F19" s="201" t="e">
        <f>AVERAGE(F13:F18)</f>
        <v>#DIV/0!</v>
      </c>
      <c r="G19" s="200" t="e">
        <f>AVERAGE(G13:G18)</f>
        <v>#DIV/0!</v>
      </c>
      <c r="H19" s="23"/>
      <c r="K19" s="180" t="s">
        <v>158</v>
      </c>
      <c r="L19" s="181"/>
      <c r="M19" s="181"/>
      <c r="N19" s="181"/>
      <c r="O19" s="181"/>
      <c r="P19" s="181"/>
      <c r="Q19" s="181"/>
      <c r="R19" s="181"/>
      <c r="S19" s="182"/>
    </row>
    <row r="20" spans="1:19" ht="15" x14ac:dyDescent="0.25">
      <c r="A20" s="278" t="s">
        <v>19</v>
      </c>
      <c r="B20" s="1">
        <v>1</v>
      </c>
      <c r="C20" s="191"/>
      <c r="D20" s="191"/>
      <c r="E20" s="191"/>
      <c r="F20" s="191"/>
      <c r="G20" s="197" t="str">
        <f>IF(ISNUMBER(F20),(LN(F20)-LN(C20))/3,"")</f>
        <v/>
      </c>
      <c r="H20" s="19"/>
      <c r="K20" s="183"/>
      <c r="L20" s="184"/>
      <c r="M20" s="184"/>
      <c r="N20" s="184"/>
      <c r="O20" s="184"/>
      <c r="P20" s="184"/>
      <c r="Q20" s="184"/>
      <c r="R20" s="184"/>
      <c r="S20" s="185"/>
    </row>
    <row r="21" spans="1:19" ht="15" x14ac:dyDescent="0.25">
      <c r="A21" s="279"/>
      <c r="B21" s="2">
        <v>2</v>
      </c>
      <c r="C21" s="191"/>
      <c r="D21" s="191"/>
      <c r="E21" s="191"/>
      <c r="F21" s="191"/>
      <c r="G21" s="198" t="str">
        <f t="shared" ref="G21:G25" si="2">IF(ISNUMBER(F21),(LN(F21)-LN(C21))/3,"")</f>
        <v/>
      </c>
      <c r="H21" s="19"/>
      <c r="K21" s="183"/>
      <c r="L21" s="184"/>
      <c r="M21" s="184"/>
      <c r="N21" s="184"/>
      <c r="O21" s="184"/>
      <c r="P21" s="184"/>
      <c r="Q21" s="184"/>
      <c r="R21" s="184"/>
      <c r="S21" s="185"/>
    </row>
    <row r="22" spans="1:19" ht="15" x14ac:dyDescent="0.25">
      <c r="A22" s="279"/>
      <c r="B22" s="2">
        <v>3</v>
      </c>
      <c r="C22" s="191"/>
      <c r="D22" s="191"/>
      <c r="E22" s="191"/>
      <c r="F22" s="191"/>
      <c r="G22" s="198" t="str">
        <f t="shared" si="2"/>
        <v/>
      </c>
      <c r="H22" s="19"/>
      <c r="K22" s="183"/>
      <c r="L22" s="184"/>
      <c r="M22" s="184"/>
      <c r="N22" s="184"/>
      <c r="O22" s="184"/>
      <c r="P22" s="184"/>
      <c r="Q22" s="184"/>
      <c r="R22" s="184"/>
      <c r="S22" s="185"/>
    </row>
    <row r="23" spans="1:19" ht="15" x14ac:dyDescent="0.25">
      <c r="A23" s="279"/>
      <c r="B23" s="2">
        <v>4</v>
      </c>
      <c r="C23" s="191"/>
      <c r="D23" s="191"/>
      <c r="E23" s="191"/>
      <c r="F23" s="191"/>
      <c r="G23" s="198" t="str">
        <f t="shared" si="2"/>
        <v/>
      </c>
      <c r="H23" s="19"/>
      <c r="K23" s="183"/>
      <c r="L23" s="184"/>
      <c r="M23" s="184"/>
      <c r="N23" s="184"/>
      <c r="O23" s="184"/>
      <c r="P23" s="184"/>
      <c r="Q23" s="184"/>
      <c r="R23" s="184"/>
      <c r="S23" s="185"/>
    </row>
    <row r="24" spans="1:19" ht="15" x14ac:dyDescent="0.25">
      <c r="A24" s="279"/>
      <c r="B24" s="2">
        <v>5</v>
      </c>
      <c r="C24" s="191"/>
      <c r="D24" s="191"/>
      <c r="E24" s="191"/>
      <c r="F24" s="191"/>
      <c r="G24" s="198" t="str">
        <f t="shared" si="2"/>
        <v/>
      </c>
      <c r="H24" s="19"/>
      <c r="K24" s="183"/>
      <c r="L24" s="184"/>
      <c r="M24" s="184"/>
      <c r="N24" s="184"/>
      <c r="O24" s="184"/>
      <c r="P24" s="184"/>
      <c r="Q24" s="184"/>
      <c r="R24" s="184"/>
      <c r="S24" s="185"/>
    </row>
    <row r="25" spans="1:19" ht="15.75" thickBot="1" x14ac:dyDescent="0.3">
      <c r="A25" s="279"/>
      <c r="B25" s="17">
        <v>6</v>
      </c>
      <c r="C25" s="196"/>
      <c r="D25" s="196"/>
      <c r="E25" s="196"/>
      <c r="F25" s="196"/>
      <c r="G25" s="202" t="str">
        <f t="shared" si="2"/>
        <v/>
      </c>
      <c r="H25" s="21"/>
      <c r="K25" s="183"/>
      <c r="L25" s="184"/>
      <c r="M25" s="184"/>
      <c r="N25" s="184"/>
      <c r="O25" s="184"/>
      <c r="P25" s="184"/>
      <c r="Q25" s="184"/>
      <c r="R25" s="184"/>
      <c r="S25" s="185"/>
    </row>
    <row r="26" spans="1:19" ht="15.75" thickBot="1" x14ac:dyDescent="0.3">
      <c r="A26" s="320" t="s">
        <v>17</v>
      </c>
      <c r="B26" s="321"/>
      <c r="C26" s="201" t="e">
        <f>AVERAGE(C20:C25)</f>
        <v>#DIV/0!</v>
      </c>
      <c r="D26" s="201" t="e">
        <f t="shared" ref="D26" si="3">AVERAGE(D20:D25)</f>
        <v>#DIV/0!</v>
      </c>
      <c r="E26" s="201" t="e">
        <f t="shared" ref="E26" si="4">AVERAGE(E20:E25)</f>
        <v>#DIV/0!</v>
      </c>
      <c r="F26" s="201" t="e">
        <f t="shared" ref="F26" si="5">AVERAGE(F20:F25)</f>
        <v>#DIV/0!</v>
      </c>
      <c r="G26" s="200" t="e">
        <f t="shared" ref="G26" si="6">AVERAGE(G20:G25)</f>
        <v>#DIV/0!</v>
      </c>
      <c r="H26" s="173" t="e">
        <f>($G$19-G26)/$G$19*100</f>
        <v>#DIV/0!</v>
      </c>
      <c r="K26" s="183"/>
      <c r="L26" s="184"/>
      <c r="M26" s="184"/>
      <c r="N26" s="184"/>
      <c r="O26" s="184"/>
      <c r="P26" s="184"/>
      <c r="Q26" s="184"/>
      <c r="R26" s="184"/>
      <c r="S26" s="185"/>
    </row>
    <row r="27" spans="1:19" ht="15" x14ac:dyDescent="0.25">
      <c r="A27" s="278" t="s">
        <v>20</v>
      </c>
      <c r="B27" s="1">
        <v>1</v>
      </c>
      <c r="C27" s="191"/>
      <c r="D27" s="191"/>
      <c r="E27" s="191"/>
      <c r="F27" s="191"/>
      <c r="G27" s="198" t="str">
        <f>IF(ISNUMBER(F27),(LN(F27)-LN(C27))/3,"")</f>
        <v/>
      </c>
      <c r="H27" s="19"/>
      <c r="K27" s="183"/>
      <c r="L27" s="184"/>
      <c r="M27" s="184"/>
      <c r="N27" s="184"/>
      <c r="O27" s="184"/>
      <c r="P27" s="184"/>
      <c r="Q27" s="184"/>
      <c r="R27" s="184"/>
      <c r="S27" s="185"/>
    </row>
    <row r="28" spans="1:19" ht="15" x14ac:dyDescent="0.25">
      <c r="A28" s="279"/>
      <c r="B28" s="2">
        <v>2</v>
      </c>
      <c r="C28" s="191"/>
      <c r="D28" s="191"/>
      <c r="E28" s="191"/>
      <c r="F28" s="191"/>
      <c r="G28" s="198" t="str">
        <f t="shared" ref="G28:G32" si="7">IF(ISNUMBER(F28),(LN(F28)-LN(C28))/3,"")</f>
        <v/>
      </c>
      <c r="H28" s="19"/>
      <c r="K28" s="183"/>
      <c r="L28" s="184"/>
      <c r="M28" s="184"/>
      <c r="N28" s="184"/>
      <c r="O28" s="184"/>
      <c r="P28" s="184"/>
      <c r="Q28" s="184"/>
      <c r="R28" s="184"/>
      <c r="S28" s="185"/>
    </row>
    <row r="29" spans="1:19" ht="15" x14ac:dyDescent="0.25">
      <c r="A29" s="279"/>
      <c r="B29" s="2">
        <v>3</v>
      </c>
      <c r="C29" s="191"/>
      <c r="D29" s="191"/>
      <c r="E29" s="191"/>
      <c r="F29" s="191"/>
      <c r="G29" s="198" t="str">
        <f t="shared" si="7"/>
        <v/>
      </c>
      <c r="H29" s="19"/>
      <c r="K29" s="183"/>
      <c r="L29" s="184"/>
      <c r="M29" s="184"/>
      <c r="N29" s="184"/>
      <c r="O29" s="184"/>
      <c r="P29" s="184"/>
      <c r="Q29" s="184"/>
      <c r="R29" s="184"/>
      <c r="S29" s="185"/>
    </row>
    <row r="30" spans="1:19" ht="15" x14ac:dyDescent="0.25">
      <c r="A30" s="279"/>
      <c r="B30" s="2">
        <v>4</v>
      </c>
      <c r="C30" s="191"/>
      <c r="D30" s="191"/>
      <c r="E30" s="191"/>
      <c r="F30" s="191"/>
      <c r="G30" s="198" t="str">
        <f t="shared" si="7"/>
        <v/>
      </c>
      <c r="H30" s="19"/>
      <c r="K30" s="183"/>
      <c r="L30" s="184"/>
      <c r="M30" s="184"/>
      <c r="N30" s="184"/>
      <c r="O30" s="184"/>
      <c r="P30" s="184"/>
      <c r="Q30" s="184"/>
      <c r="R30" s="184"/>
      <c r="S30" s="185"/>
    </row>
    <row r="31" spans="1:19" ht="15.75" thickBot="1" x14ac:dyDescent="0.3">
      <c r="A31" s="279"/>
      <c r="B31" s="2">
        <v>5</v>
      </c>
      <c r="C31" s="191"/>
      <c r="D31" s="191"/>
      <c r="E31" s="191"/>
      <c r="F31" s="191"/>
      <c r="G31" s="198" t="str">
        <f t="shared" si="7"/>
        <v/>
      </c>
      <c r="H31" s="19"/>
      <c r="K31" s="186"/>
      <c r="L31" s="187"/>
      <c r="M31" s="187"/>
      <c r="N31" s="187"/>
      <c r="O31" s="187"/>
      <c r="P31" s="187"/>
      <c r="Q31" s="187"/>
      <c r="R31" s="187"/>
      <c r="S31" s="188"/>
    </row>
    <row r="32" spans="1:19" ht="15.75" thickBot="1" x14ac:dyDescent="0.3">
      <c r="A32" s="279"/>
      <c r="B32" s="2">
        <v>6</v>
      </c>
      <c r="C32" s="196"/>
      <c r="D32" s="196"/>
      <c r="E32" s="196"/>
      <c r="F32" s="196"/>
      <c r="G32" s="202" t="str">
        <f t="shared" si="7"/>
        <v/>
      </c>
      <c r="H32" s="21"/>
    </row>
    <row r="33" spans="1:8" ht="15.75" thickBot="1" x14ac:dyDescent="0.3">
      <c r="A33" s="320" t="s">
        <v>17</v>
      </c>
      <c r="B33" s="321"/>
      <c r="C33" s="201" t="e">
        <f>AVERAGE(C27:C32)</f>
        <v>#DIV/0!</v>
      </c>
      <c r="D33" s="201" t="e">
        <f t="shared" ref="D33:G33" si="8">AVERAGE(D27:D32)</f>
        <v>#DIV/0!</v>
      </c>
      <c r="E33" s="201" t="e">
        <f t="shared" si="8"/>
        <v>#DIV/0!</v>
      </c>
      <c r="F33" s="201" t="e">
        <f t="shared" si="8"/>
        <v>#DIV/0!</v>
      </c>
      <c r="G33" s="200" t="e">
        <f t="shared" si="8"/>
        <v>#DIV/0!</v>
      </c>
      <c r="H33" s="173" t="e">
        <f>($G$19-G33)/$G$19*100</f>
        <v>#DIV/0!</v>
      </c>
    </row>
    <row r="34" spans="1:8" ht="15" x14ac:dyDescent="0.25">
      <c r="A34" s="278" t="s">
        <v>21</v>
      </c>
      <c r="B34" s="1">
        <v>1</v>
      </c>
      <c r="C34" s="191"/>
      <c r="D34" s="191"/>
      <c r="E34" s="191"/>
      <c r="F34" s="191"/>
      <c r="G34" s="198" t="str">
        <f>IF(ISNUMBER(F34),(LN(F34)-LN(C34))/3,"")</f>
        <v/>
      </c>
      <c r="H34" s="19"/>
    </row>
    <row r="35" spans="1:8" ht="15" x14ac:dyDescent="0.25">
      <c r="A35" s="279"/>
      <c r="B35" s="2">
        <v>2</v>
      </c>
      <c r="C35" s="191"/>
      <c r="D35" s="191"/>
      <c r="E35" s="191"/>
      <c r="F35" s="191"/>
      <c r="G35" s="198" t="str">
        <f t="shared" ref="G35:G39" si="9">IF(ISNUMBER(F35),(LN(F35)-LN(C35))/3,"")</f>
        <v/>
      </c>
      <c r="H35" s="19"/>
    </row>
    <row r="36" spans="1:8" ht="15" x14ac:dyDescent="0.25">
      <c r="A36" s="279"/>
      <c r="B36" s="2">
        <v>3</v>
      </c>
      <c r="C36" s="191"/>
      <c r="D36" s="191"/>
      <c r="E36" s="191"/>
      <c r="F36" s="191"/>
      <c r="G36" s="198" t="str">
        <f t="shared" si="9"/>
        <v/>
      </c>
      <c r="H36" s="19"/>
    </row>
    <row r="37" spans="1:8" ht="15" x14ac:dyDescent="0.25">
      <c r="A37" s="279"/>
      <c r="B37" s="2">
        <v>4</v>
      </c>
      <c r="C37" s="191"/>
      <c r="D37" s="191"/>
      <c r="E37" s="191"/>
      <c r="F37" s="191"/>
      <c r="G37" s="198" t="str">
        <f t="shared" si="9"/>
        <v/>
      </c>
      <c r="H37" s="19"/>
    </row>
    <row r="38" spans="1:8" ht="15" x14ac:dyDescent="0.25">
      <c r="A38" s="279"/>
      <c r="B38" s="2">
        <v>5</v>
      </c>
      <c r="C38" s="191"/>
      <c r="D38" s="191"/>
      <c r="E38" s="191"/>
      <c r="F38" s="191"/>
      <c r="G38" s="198" t="str">
        <f t="shared" si="9"/>
        <v/>
      </c>
      <c r="H38" s="19"/>
    </row>
    <row r="39" spans="1:8" ht="15.75" thickBot="1" x14ac:dyDescent="0.3">
      <c r="A39" s="279"/>
      <c r="B39" s="2">
        <v>6</v>
      </c>
      <c r="C39" s="196"/>
      <c r="D39" s="196"/>
      <c r="E39" s="196"/>
      <c r="F39" s="196"/>
      <c r="G39" s="202" t="str">
        <f t="shared" si="9"/>
        <v/>
      </c>
      <c r="H39" s="21"/>
    </row>
    <row r="40" spans="1:8" ht="15.75" thickBot="1" x14ac:dyDescent="0.3">
      <c r="A40" s="320" t="s">
        <v>17</v>
      </c>
      <c r="B40" s="321"/>
      <c r="C40" s="201" t="e">
        <f>AVERAGE(C34:C39)</f>
        <v>#DIV/0!</v>
      </c>
      <c r="D40" s="201" t="e">
        <f t="shared" ref="D40:G40" si="10">AVERAGE(D34:D39)</f>
        <v>#DIV/0!</v>
      </c>
      <c r="E40" s="201" t="e">
        <f t="shared" si="10"/>
        <v>#DIV/0!</v>
      </c>
      <c r="F40" s="201" t="e">
        <f t="shared" si="10"/>
        <v>#DIV/0!</v>
      </c>
      <c r="G40" s="200" t="e">
        <f t="shared" si="10"/>
        <v>#DIV/0!</v>
      </c>
      <c r="H40" s="173" t="e">
        <f>($G$19-G40)/$G$19*100</f>
        <v>#DIV/0!</v>
      </c>
    </row>
    <row r="41" spans="1:8" ht="15" x14ac:dyDescent="0.25">
      <c r="A41" s="278" t="s">
        <v>22</v>
      </c>
      <c r="B41" s="1">
        <v>1</v>
      </c>
      <c r="C41" s="191"/>
      <c r="D41" s="191"/>
      <c r="E41" s="191"/>
      <c r="F41" s="191"/>
      <c r="G41" s="198" t="str">
        <f>IF(ISNUMBER(F41),(LN(F41)-LN(C41))/3,"")</f>
        <v/>
      </c>
      <c r="H41" s="19"/>
    </row>
    <row r="42" spans="1:8" ht="15" x14ac:dyDescent="0.25">
      <c r="A42" s="279"/>
      <c r="B42" s="2">
        <v>2</v>
      </c>
      <c r="C42" s="191"/>
      <c r="D42" s="191"/>
      <c r="E42" s="191"/>
      <c r="F42" s="191"/>
      <c r="G42" s="198" t="str">
        <f t="shared" ref="G42:G46" si="11">IF(ISNUMBER(F42),(LN(F42)-LN(C42))/3,"")</f>
        <v/>
      </c>
      <c r="H42" s="19"/>
    </row>
    <row r="43" spans="1:8" ht="15" x14ac:dyDescent="0.25">
      <c r="A43" s="279"/>
      <c r="B43" s="2">
        <v>3</v>
      </c>
      <c r="C43" s="191"/>
      <c r="D43" s="191"/>
      <c r="E43" s="191"/>
      <c r="F43" s="191"/>
      <c r="G43" s="198" t="str">
        <f t="shared" si="11"/>
        <v/>
      </c>
      <c r="H43" s="19"/>
    </row>
    <row r="44" spans="1:8" ht="15" x14ac:dyDescent="0.25">
      <c r="A44" s="279"/>
      <c r="B44" s="2">
        <v>4</v>
      </c>
      <c r="C44" s="191"/>
      <c r="D44" s="191"/>
      <c r="E44" s="191"/>
      <c r="F44" s="191"/>
      <c r="G44" s="198" t="str">
        <f t="shared" si="11"/>
        <v/>
      </c>
      <c r="H44" s="19"/>
    </row>
    <row r="45" spans="1:8" ht="15" x14ac:dyDescent="0.25">
      <c r="A45" s="279"/>
      <c r="B45" s="2">
        <v>5</v>
      </c>
      <c r="C45" s="191"/>
      <c r="D45" s="191"/>
      <c r="E45" s="191"/>
      <c r="F45" s="191"/>
      <c r="G45" s="198" t="str">
        <f t="shared" si="11"/>
        <v/>
      </c>
      <c r="H45" s="19"/>
    </row>
    <row r="46" spans="1:8" ht="15.75" thickBot="1" x14ac:dyDescent="0.3">
      <c r="A46" s="279"/>
      <c r="B46" s="2">
        <v>6</v>
      </c>
      <c r="C46" s="196"/>
      <c r="D46" s="196"/>
      <c r="E46" s="196"/>
      <c r="F46" s="196"/>
      <c r="G46" s="202" t="str">
        <f t="shared" si="11"/>
        <v/>
      </c>
      <c r="H46" s="21"/>
    </row>
    <row r="47" spans="1:8" ht="15.75" thickBot="1" x14ac:dyDescent="0.3">
      <c r="A47" s="320" t="s">
        <v>17</v>
      </c>
      <c r="B47" s="321"/>
      <c r="C47" s="201" t="e">
        <f>AVERAGE(C41:C46)</f>
        <v>#DIV/0!</v>
      </c>
      <c r="D47" s="201" t="e">
        <f t="shared" ref="D47:G47" si="12">AVERAGE(D41:D46)</f>
        <v>#DIV/0!</v>
      </c>
      <c r="E47" s="201" t="e">
        <f t="shared" si="12"/>
        <v>#DIV/0!</v>
      </c>
      <c r="F47" s="201" t="e">
        <f t="shared" si="12"/>
        <v>#DIV/0!</v>
      </c>
      <c r="G47" s="200" t="e">
        <f t="shared" si="12"/>
        <v>#DIV/0!</v>
      </c>
      <c r="H47" s="173" t="e">
        <f>($G$19-G47)/$G$19*100</f>
        <v>#DIV/0!</v>
      </c>
    </row>
    <row r="48" spans="1:8" ht="15" x14ac:dyDescent="0.25">
      <c r="A48" s="278" t="s">
        <v>23</v>
      </c>
      <c r="B48" s="1">
        <v>1</v>
      </c>
      <c r="C48" s="191"/>
      <c r="D48" s="191"/>
      <c r="E48" s="191"/>
      <c r="F48" s="191"/>
      <c r="G48" s="198" t="str">
        <f>IF(ISNUMBER(F48),(LN(F48)-LN(C48))/3,"")</f>
        <v/>
      </c>
      <c r="H48" s="19"/>
    </row>
    <row r="49" spans="1:8" ht="15" x14ac:dyDescent="0.25">
      <c r="A49" s="279"/>
      <c r="B49" s="2">
        <v>2</v>
      </c>
      <c r="C49" s="191"/>
      <c r="D49" s="191"/>
      <c r="E49" s="191"/>
      <c r="F49" s="191"/>
      <c r="G49" s="198" t="str">
        <f t="shared" ref="G49:G53" si="13">IF(ISNUMBER(F49),(LN(F49)-LN(C49))/3,"")</f>
        <v/>
      </c>
      <c r="H49" s="19"/>
    </row>
    <row r="50" spans="1:8" ht="15" x14ac:dyDescent="0.25">
      <c r="A50" s="279"/>
      <c r="B50" s="2">
        <v>3</v>
      </c>
      <c r="C50" s="191"/>
      <c r="D50" s="191"/>
      <c r="E50" s="191"/>
      <c r="F50" s="191"/>
      <c r="G50" s="198" t="str">
        <f t="shared" si="13"/>
        <v/>
      </c>
      <c r="H50" s="19"/>
    </row>
    <row r="51" spans="1:8" ht="15" x14ac:dyDescent="0.25">
      <c r="A51" s="279"/>
      <c r="B51" s="2">
        <v>4</v>
      </c>
      <c r="C51" s="191"/>
      <c r="D51" s="191"/>
      <c r="E51" s="191"/>
      <c r="F51" s="191"/>
      <c r="G51" s="198" t="str">
        <f t="shared" si="13"/>
        <v/>
      </c>
      <c r="H51" s="19"/>
    </row>
    <row r="52" spans="1:8" ht="15" x14ac:dyDescent="0.25">
      <c r="A52" s="279"/>
      <c r="B52" s="2">
        <v>5</v>
      </c>
      <c r="C52" s="191"/>
      <c r="D52" s="191"/>
      <c r="E52" s="191"/>
      <c r="F52" s="191"/>
      <c r="G52" s="198" t="str">
        <f t="shared" si="13"/>
        <v/>
      </c>
      <c r="H52" s="19"/>
    </row>
    <row r="53" spans="1:8" ht="15.75" thickBot="1" x14ac:dyDescent="0.3">
      <c r="A53" s="279"/>
      <c r="B53" s="2">
        <v>6</v>
      </c>
      <c r="C53" s="196"/>
      <c r="D53" s="196"/>
      <c r="E53" s="196"/>
      <c r="F53" s="196"/>
      <c r="G53" s="202" t="str">
        <f t="shared" si="13"/>
        <v/>
      </c>
      <c r="H53" s="21"/>
    </row>
    <row r="54" spans="1:8" ht="15.75" thickBot="1" x14ac:dyDescent="0.3">
      <c r="A54" s="320" t="s">
        <v>17</v>
      </c>
      <c r="B54" s="321"/>
      <c r="C54" s="201" t="e">
        <f>AVERAGE(C48:C53)</f>
        <v>#DIV/0!</v>
      </c>
      <c r="D54" s="201" t="e">
        <f t="shared" ref="D54:G54" si="14">AVERAGE(D48:D53)</f>
        <v>#DIV/0!</v>
      </c>
      <c r="E54" s="201" t="e">
        <f t="shared" si="14"/>
        <v>#DIV/0!</v>
      </c>
      <c r="F54" s="201" t="e">
        <f t="shared" si="14"/>
        <v>#DIV/0!</v>
      </c>
      <c r="G54" s="200" t="e">
        <f t="shared" si="14"/>
        <v>#DIV/0!</v>
      </c>
      <c r="H54" s="173" t="e">
        <f>($G$19-G54)/$G$19*100</f>
        <v>#DIV/0!</v>
      </c>
    </row>
    <row r="55" spans="1:8" ht="15" x14ac:dyDescent="0.25">
      <c r="A55" s="278" t="s">
        <v>24</v>
      </c>
      <c r="B55" s="1">
        <v>1</v>
      </c>
      <c r="C55" s="191"/>
      <c r="D55" s="191"/>
      <c r="E55" s="191"/>
      <c r="F55" s="191"/>
      <c r="G55" s="198" t="str">
        <f>IF(ISNUMBER(F55),(LN(F55)-LN(C55))/3,"")</f>
        <v/>
      </c>
      <c r="H55" s="19"/>
    </row>
    <row r="56" spans="1:8" ht="15" x14ac:dyDescent="0.25">
      <c r="A56" s="279"/>
      <c r="B56" s="2">
        <v>2</v>
      </c>
      <c r="C56" s="191"/>
      <c r="D56" s="191"/>
      <c r="E56" s="191"/>
      <c r="F56" s="191"/>
      <c r="G56" s="198" t="str">
        <f t="shared" ref="G56:G60" si="15">IF(ISNUMBER(F56),(LN(F56)-LN(C56))/3,"")</f>
        <v/>
      </c>
      <c r="H56" s="19"/>
    </row>
    <row r="57" spans="1:8" ht="15" x14ac:dyDescent="0.25">
      <c r="A57" s="279"/>
      <c r="B57" s="2">
        <v>3</v>
      </c>
      <c r="C57" s="191"/>
      <c r="D57" s="191"/>
      <c r="E57" s="191"/>
      <c r="F57" s="191"/>
      <c r="G57" s="198" t="str">
        <f t="shared" si="15"/>
        <v/>
      </c>
      <c r="H57" s="19"/>
    </row>
    <row r="58" spans="1:8" ht="15" x14ac:dyDescent="0.25">
      <c r="A58" s="279"/>
      <c r="B58" s="2">
        <v>4</v>
      </c>
      <c r="C58" s="191"/>
      <c r="D58" s="191"/>
      <c r="E58" s="191"/>
      <c r="F58" s="191"/>
      <c r="G58" s="198" t="str">
        <f t="shared" si="15"/>
        <v/>
      </c>
      <c r="H58" s="19"/>
    </row>
    <row r="59" spans="1:8" ht="15" x14ac:dyDescent="0.25">
      <c r="A59" s="279"/>
      <c r="B59" s="2">
        <v>5</v>
      </c>
      <c r="C59" s="191"/>
      <c r="D59" s="191"/>
      <c r="E59" s="191"/>
      <c r="F59" s="191"/>
      <c r="G59" s="198" t="str">
        <f t="shared" si="15"/>
        <v/>
      </c>
      <c r="H59" s="19"/>
    </row>
    <row r="60" spans="1:8" ht="15.75" thickBot="1" x14ac:dyDescent="0.3">
      <c r="A60" s="279"/>
      <c r="B60" s="2">
        <v>6</v>
      </c>
      <c r="C60" s="196"/>
      <c r="D60" s="196"/>
      <c r="E60" s="196"/>
      <c r="F60" s="196"/>
      <c r="G60" s="202" t="str">
        <f t="shared" si="15"/>
        <v/>
      </c>
      <c r="H60" s="21"/>
    </row>
    <row r="61" spans="1:8" ht="15.75" thickBot="1" x14ac:dyDescent="0.3">
      <c r="A61" s="320" t="s">
        <v>17</v>
      </c>
      <c r="B61" s="321"/>
      <c r="C61" s="201" t="e">
        <f>AVERAGE(C55:C60)</f>
        <v>#DIV/0!</v>
      </c>
      <c r="D61" s="201" t="e">
        <f t="shared" ref="D61:G61" si="16">AVERAGE(D55:D60)</f>
        <v>#DIV/0!</v>
      </c>
      <c r="E61" s="201" t="e">
        <f t="shared" si="16"/>
        <v>#DIV/0!</v>
      </c>
      <c r="F61" s="201" t="e">
        <f t="shared" si="16"/>
        <v>#DIV/0!</v>
      </c>
      <c r="G61" s="200" t="e">
        <f t="shared" si="16"/>
        <v>#DIV/0!</v>
      </c>
      <c r="H61" s="173" t="e">
        <f>($G$19-G61)/$G$19*100</f>
        <v>#DIV/0!</v>
      </c>
    </row>
    <row r="62" spans="1:8" ht="15" x14ac:dyDescent="0.25">
      <c r="A62" s="278" t="s">
        <v>25</v>
      </c>
      <c r="B62" s="1">
        <v>1</v>
      </c>
      <c r="C62" s="191"/>
      <c r="D62" s="191"/>
      <c r="E62" s="191"/>
      <c r="F62" s="191"/>
      <c r="G62" s="198" t="str">
        <f>IF(ISNUMBER(F62),(LN(F62)-LN(C62))/3,"")</f>
        <v/>
      </c>
      <c r="H62" s="19"/>
    </row>
    <row r="63" spans="1:8" ht="15" x14ac:dyDescent="0.25">
      <c r="A63" s="279"/>
      <c r="B63" s="2">
        <v>2</v>
      </c>
      <c r="C63" s="191"/>
      <c r="D63" s="191"/>
      <c r="E63" s="191"/>
      <c r="F63" s="191"/>
      <c r="G63" s="198" t="str">
        <f t="shared" ref="G63:G67" si="17">IF(ISNUMBER(F63),(LN(F63)-LN(C63))/3,"")</f>
        <v/>
      </c>
      <c r="H63" s="19"/>
    </row>
    <row r="64" spans="1:8" ht="15" x14ac:dyDescent="0.25">
      <c r="A64" s="279"/>
      <c r="B64" s="2">
        <v>3</v>
      </c>
      <c r="C64" s="191"/>
      <c r="D64" s="191"/>
      <c r="E64" s="191"/>
      <c r="F64" s="191"/>
      <c r="G64" s="198" t="str">
        <f t="shared" si="17"/>
        <v/>
      </c>
      <c r="H64" s="19"/>
    </row>
    <row r="65" spans="1:10" ht="15" x14ac:dyDescent="0.25">
      <c r="A65" s="279"/>
      <c r="B65" s="2">
        <v>4</v>
      </c>
      <c r="C65" s="191"/>
      <c r="D65" s="191"/>
      <c r="E65" s="191"/>
      <c r="F65" s="191"/>
      <c r="G65" s="198" t="str">
        <f t="shared" si="17"/>
        <v/>
      </c>
      <c r="H65" s="19"/>
    </row>
    <row r="66" spans="1:10" ht="15" x14ac:dyDescent="0.25">
      <c r="A66" s="279"/>
      <c r="B66" s="2">
        <v>5</v>
      </c>
      <c r="C66" s="191"/>
      <c r="D66" s="191"/>
      <c r="E66" s="191"/>
      <c r="F66" s="191"/>
      <c r="G66" s="198" t="str">
        <f t="shared" si="17"/>
        <v/>
      </c>
      <c r="H66" s="19"/>
    </row>
    <row r="67" spans="1:10" ht="15.75" thickBot="1" x14ac:dyDescent="0.3">
      <c r="A67" s="279"/>
      <c r="B67" s="2">
        <v>6</v>
      </c>
      <c r="C67" s="196"/>
      <c r="D67" s="196"/>
      <c r="E67" s="196"/>
      <c r="F67" s="196"/>
      <c r="G67" s="202" t="str">
        <f t="shared" si="17"/>
        <v/>
      </c>
      <c r="H67" s="21"/>
    </row>
    <row r="68" spans="1:10" ht="15.75" thickBot="1" x14ac:dyDescent="0.3">
      <c r="A68" s="320" t="s">
        <v>17</v>
      </c>
      <c r="B68" s="321"/>
      <c r="C68" s="201" t="e">
        <f>AVERAGE(C62:C67)</f>
        <v>#DIV/0!</v>
      </c>
      <c r="D68" s="201" t="e">
        <f t="shared" ref="D68:G68" si="18">AVERAGE(D62:D67)</f>
        <v>#DIV/0!</v>
      </c>
      <c r="E68" s="201" t="e">
        <f t="shared" si="18"/>
        <v>#DIV/0!</v>
      </c>
      <c r="F68" s="201" t="e">
        <f t="shared" si="18"/>
        <v>#DIV/0!</v>
      </c>
      <c r="G68" s="200" t="e">
        <f t="shared" si="18"/>
        <v>#DIV/0!</v>
      </c>
      <c r="H68" s="173" t="e">
        <f>($G$19-G68)/$G$19*100</f>
        <v>#DIV/0!</v>
      </c>
    </row>
    <row r="69" spans="1:10" ht="15.75" thickBot="1" x14ac:dyDescent="0.3">
      <c r="A69" s="9"/>
      <c r="B69" s="6"/>
      <c r="C69" s="7"/>
      <c r="D69" s="7"/>
      <c r="E69" s="7"/>
      <c r="F69" s="7"/>
      <c r="G69" s="7"/>
      <c r="H69" s="7"/>
      <c r="I69" s="7"/>
      <c r="J69" s="7"/>
    </row>
    <row r="70" spans="1:10" ht="15.75" thickBot="1" x14ac:dyDescent="0.3">
      <c r="A70" s="326" t="s">
        <v>18</v>
      </c>
      <c r="B70" s="327"/>
      <c r="C70" s="3" t="s">
        <v>7</v>
      </c>
      <c r="D70" s="209" t="str">
        <f>A20</f>
        <v>Conc 1</v>
      </c>
      <c r="E70" s="209" t="str">
        <f>A27</f>
        <v>Conc 2</v>
      </c>
      <c r="F70" s="209" t="str">
        <f>A34</f>
        <v>Conc 3</v>
      </c>
      <c r="G70" s="209" t="str">
        <f>A41</f>
        <v>Conc 4</v>
      </c>
      <c r="H70" s="209" t="str">
        <f>A48</f>
        <v>Conc 5</v>
      </c>
      <c r="I70" s="209" t="str">
        <f>A55</f>
        <v>Conc 6</v>
      </c>
      <c r="J70" s="209" t="str">
        <f>A62</f>
        <v>Conc 7</v>
      </c>
    </row>
    <row r="71" spans="1:10" ht="15" x14ac:dyDescent="0.25">
      <c r="A71" s="324" t="s">
        <v>12</v>
      </c>
      <c r="B71" s="325"/>
      <c r="C71" s="41"/>
      <c r="D71" s="41"/>
      <c r="E71" s="41"/>
      <c r="F71" s="41"/>
      <c r="G71" s="41"/>
      <c r="H71" s="41"/>
      <c r="I71" s="41"/>
      <c r="J71" s="41"/>
    </row>
    <row r="72" spans="1:10" ht="15.75" thickBot="1" x14ac:dyDescent="0.3">
      <c r="A72" s="288" t="s">
        <v>14</v>
      </c>
      <c r="B72" s="289"/>
      <c r="C72" s="42"/>
      <c r="D72" s="42"/>
      <c r="E72" s="42"/>
      <c r="F72" s="42"/>
      <c r="G72" s="42"/>
      <c r="H72" s="42"/>
      <c r="I72" s="42"/>
      <c r="J72" s="42"/>
    </row>
  </sheetData>
  <sheetProtection formatCells="0" sort="0"/>
  <protectedRanges>
    <protectedRange sqref="D13:F18" name="Plage1_1"/>
  </protectedRanges>
  <mergeCells count="36">
    <mergeCell ref="A71:B71"/>
    <mergeCell ref="A72:B72"/>
    <mergeCell ref="A6:D6"/>
    <mergeCell ref="A70:B70"/>
    <mergeCell ref="A62:A67"/>
    <mergeCell ref="A68:B68"/>
    <mergeCell ref="A34:A39"/>
    <mergeCell ref="A40:B40"/>
    <mergeCell ref="A48:A53"/>
    <mergeCell ref="A41:A46"/>
    <mergeCell ref="A54:B54"/>
    <mergeCell ref="A55:A60"/>
    <mergeCell ref="A13:A18"/>
    <mergeCell ref="A19:B19"/>
    <mergeCell ref="A20:A25"/>
    <mergeCell ref="A27:A32"/>
    <mergeCell ref="A33:B33"/>
    <mergeCell ref="A47:B47"/>
    <mergeCell ref="E9:J9"/>
    <mergeCell ref="E7:J7"/>
    <mergeCell ref="A61:B61"/>
    <mergeCell ref="A12:B12"/>
    <mergeCell ref="A26:B26"/>
    <mergeCell ref="A1:J1"/>
    <mergeCell ref="A3:D3"/>
    <mergeCell ref="E3:J3"/>
    <mergeCell ref="A4:D4"/>
    <mergeCell ref="E4:J4"/>
    <mergeCell ref="A2:D2"/>
    <mergeCell ref="E2:J2"/>
    <mergeCell ref="E5:J5"/>
    <mergeCell ref="A5:D5"/>
    <mergeCell ref="E6:J6"/>
    <mergeCell ref="A7:D7"/>
    <mergeCell ref="A10:D10"/>
    <mergeCell ref="E10:J10"/>
  </mergeCells>
  <dataValidations count="3">
    <dataValidation type="list" allowBlank="1" showInputMessage="1" showErrorMessage="1" sqref="E2:J2" xr:uid="{AB3CE9AF-A8FD-4900-BEC3-7D9326F2B176}">
      <formula1>"NF EN ISO 8692,EN ISO 10253"</formula1>
    </dataValidation>
    <dataValidation type="list" allowBlank="1" showInputMessage="1" showErrorMessage="1" sqref="E3:J3" xr:uid="{3F3D9C38-ECE7-4A74-B77C-3051E241836B}">
      <formula1>"Pseudokirchneriella subcapitata (=Raphidocelis subcapitata), Phaeodactylum tricornutum,Skeletonema costatum"</formula1>
    </dataValidation>
    <dataValidation type="list" allowBlank="1" showInputMessage="1" showErrorMessage="1" sqref="E9:J10" xr:uid="{B0845199-2F5C-447F-8C27-98581DB5FE5A}">
      <formula1>" ,Oui , Non"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7BE7-0754-4EFB-A6B4-FAB8DC9C49AC}">
  <dimension ref="A1:AE133"/>
  <sheetViews>
    <sheetView zoomScale="80" zoomScaleNormal="80" workbookViewId="0">
      <selection activeCell="D8" sqref="D8"/>
    </sheetView>
  </sheetViews>
  <sheetFormatPr baseColWidth="10" defaultColWidth="11.42578125" defaultRowHeight="12.75" x14ac:dyDescent="0.2"/>
  <cols>
    <col min="1" max="2" width="11.42578125" style="27"/>
    <col min="3" max="8" width="15.7109375" style="27" customWidth="1"/>
    <col min="9" max="10" width="15.7109375" style="118" customWidth="1"/>
    <col min="11" max="31" width="11.42578125" style="118"/>
    <col min="32" max="16384" width="11.42578125" style="27"/>
  </cols>
  <sheetData>
    <row r="1" spans="1:18" ht="16.5" thickBot="1" x14ac:dyDescent="0.25">
      <c r="A1" s="309" t="s">
        <v>143</v>
      </c>
      <c r="B1" s="310"/>
      <c r="C1" s="310"/>
      <c r="D1" s="310"/>
      <c r="E1" s="310"/>
      <c r="F1" s="310"/>
      <c r="G1" s="310"/>
      <c r="H1" s="311"/>
    </row>
    <row r="2" spans="1:18" ht="15" x14ac:dyDescent="0.25">
      <c r="A2" s="316" t="s">
        <v>36</v>
      </c>
      <c r="B2" s="317"/>
      <c r="C2" s="317"/>
      <c r="D2" s="317"/>
      <c r="E2" s="318" t="s">
        <v>82</v>
      </c>
      <c r="F2" s="318"/>
      <c r="G2" s="318"/>
      <c r="H2" s="319"/>
    </row>
    <row r="3" spans="1:18" ht="15" x14ac:dyDescent="0.2">
      <c r="A3" s="312" t="s">
        <v>39</v>
      </c>
      <c r="B3" s="313"/>
      <c r="C3" s="313"/>
      <c r="D3" s="313"/>
      <c r="E3" s="340" t="s">
        <v>64</v>
      </c>
      <c r="F3" s="340"/>
      <c r="G3" s="340"/>
      <c r="H3" s="341"/>
    </row>
    <row r="4" spans="1:18" ht="15" x14ac:dyDescent="0.2">
      <c r="A4" s="295" t="s">
        <v>37</v>
      </c>
      <c r="B4" s="296"/>
      <c r="C4" s="296"/>
      <c r="D4" s="297"/>
      <c r="E4" s="293"/>
      <c r="F4" s="293"/>
      <c r="G4" s="293"/>
      <c r="H4" s="294"/>
    </row>
    <row r="5" spans="1:18" ht="15" x14ac:dyDescent="0.2">
      <c r="A5" s="295" t="s">
        <v>9</v>
      </c>
      <c r="B5" s="296"/>
      <c r="C5" s="296"/>
      <c r="D5" s="297"/>
      <c r="E5" s="293"/>
      <c r="F5" s="293"/>
      <c r="G5" s="293"/>
      <c r="H5" s="294"/>
    </row>
    <row r="6" spans="1:18" ht="15.75" thickBot="1" x14ac:dyDescent="0.25">
      <c r="A6" s="334" t="s">
        <v>10</v>
      </c>
      <c r="B6" s="335"/>
      <c r="C6" s="335"/>
      <c r="D6" s="336"/>
      <c r="E6" s="337"/>
      <c r="F6" s="338"/>
      <c r="G6" s="338"/>
      <c r="H6" s="339"/>
    </row>
    <row r="7" spans="1:18" ht="13.5" thickBot="1" x14ac:dyDescent="0.25"/>
    <row r="8" spans="1:18" ht="45.75" thickBot="1" x14ac:dyDescent="0.25">
      <c r="A8" s="322" t="s">
        <v>84</v>
      </c>
      <c r="B8" s="323"/>
      <c r="C8" s="10" t="s">
        <v>46</v>
      </c>
      <c r="D8" s="10" t="s">
        <v>48</v>
      </c>
      <c r="E8" s="10" t="s">
        <v>48</v>
      </c>
      <c r="F8" s="10" t="s">
        <v>47</v>
      </c>
      <c r="G8" s="10" t="s">
        <v>123</v>
      </c>
      <c r="H8" s="11" t="s">
        <v>69</v>
      </c>
    </row>
    <row r="9" spans="1:18" ht="15" x14ac:dyDescent="0.25">
      <c r="A9" s="332" t="s">
        <v>16</v>
      </c>
      <c r="B9" s="1">
        <v>1</v>
      </c>
      <c r="C9" s="33"/>
      <c r="D9" s="33"/>
      <c r="E9" s="33"/>
      <c r="F9" s="33"/>
      <c r="G9" s="198" t="str">
        <f t="shared" ref="G9:G16" si="0">IF(ISNUMBER(F9),(LN(F9)-LN(C9))/7,"")</f>
        <v/>
      </c>
      <c r="H9" s="18"/>
      <c r="J9" s="180" t="s">
        <v>158</v>
      </c>
      <c r="K9" s="181"/>
      <c r="L9" s="181"/>
      <c r="M9" s="181"/>
      <c r="N9" s="181"/>
      <c r="O9" s="181"/>
      <c r="P9" s="181"/>
      <c r="Q9" s="181"/>
      <c r="R9" s="182"/>
    </row>
    <row r="10" spans="1:18" ht="15" x14ac:dyDescent="0.25">
      <c r="A10" s="333"/>
      <c r="B10" s="2">
        <v>2</v>
      </c>
      <c r="C10" s="33"/>
      <c r="D10" s="33"/>
      <c r="E10" s="33"/>
      <c r="F10" s="33"/>
      <c r="G10" s="198" t="str">
        <f t="shared" si="0"/>
        <v/>
      </c>
      <c r="H10" s="20"/>
      <c r="J10" s="183"/>
      <c r="K10" s="184"/>
      <c r="L10" s="184"/>
      <c r="M10" s="184"/>
      <c r="N10" s="184"/>
      <c r="O10" s="184"/>
      <c r="P10" s="184"/>
      <c r="Q10" s="184"/>
      <c r="R10" s="185"/>
    </row>
    <row r="11" spans="1:18" ht="15" x14ac:dyDescent="0.25">
      <c r="A11" s="333"/>
      <c r="B11" s="2">
        <v>3</v>
      </c>
      <c r="C11" s="33"/>
      <c r="D11" s="33"/>
      <c r="E11" s="33"/>
      <c r="F11" s="33"/>
      <c r="G11" s="198" t="str">
        <f>IF(ISNUMBER(F11),(LN(F11)-LN(C11))/7,"")</f>
        <v/>
      </c>
      <c r="H11" s="20"/>
      <c r="J11" s="183"/>
      <c r="K11" s="184"/>
      <c r="L11" s="184"/>
      <c r="M11" s="184"/>
      <c r="N11" s="184"/>
      <c r="O11" s="184"/>
      <c r="P11" s="184"/>
      <c r="Q11" s="184"/>
      <c r="R11" s="185"/>
    </row>
    <row r="12" spans="1:18" ht="15" x14ac:dyDescent="0.25">
      <c r="A12" s="333"/>
      <c r="B12" s="2">
        <v>4</v>
      </c>
      <c r="C12" s="33"/>
      <c r="D12" s="33"/>
      <c r="E12" s="33"/>
      <c r="F12" s="33"/>
      <c r="G12" s="198" t="str">
        <f t="shared" si="0"/>
        <v/>
      </c>
      <c r="H12" s="20"/>
      <c r="J12" s="183"/>
      <c r="K12" s="184"/>
      <c r="L12" s="184"/>
      <c r="M12" s="184"/>
      <c r="N12" s="184"/>
      <c r="O12" s="184"/>
      <c r="P12" s="184"/>
      <c r="Q12" s="184"/>
      <c r="R12" s="185"/>
    </row>
    <row r="13" spans="1:18" ht="15" x14ac:dyDescent="0.25">
      <c r="A13" s="333"/>
      <c r="B13" s="2">
        <v>5</v>
      </c>
      <c r="C13" s="33"/>
      <c r="D13" s="33"/>
      <c r="E13" s="33"/>
      <c r="F13" s="33"/>
      <c r="G13" s="198" t="str">
        <f t="shared" si="0"/>
        <v/>
      </c>
      <c r="H13" s="20"/>
      <c r="J13" s="183"/>
      <c r="K13" s="184"/>
      <c r="L13" s="184"/>
      <c r="M13" s="184"/>
      <c r="N13" s="184"/>
      <c r="O13" s="184"/>
      <c r="P13" s="184"/>
      <c r="Q13" s="184"/>
      <c r="R13" s="185"/>
    </row>
    <row r="14" spans="1:18" ht="15" x14ac:dyDescent="0.25">
      <c r="A14" s="333"/>
      <c r="B14" s="2">
        <v>6</v>
      </c>
      <c r="C14" s="35"/>
      <c r="D14" s="35"/>
      <c r="E14" s="35"/>
      <c r="F14" s="35"/>
      <c r="G14" s="198" t="str">
        <f t="shared" si="0"/>
        <v/>
      </c>
      <c r="H14" s="20"/>
      <c r="J14" s="183"/>
      <c r="K14" s="184"/>
      <c r="L14" s="184"/>
      <c r="M14" s="184"/>
      <c r="N14" s="184"/>
      <c r="O14" s="184"/>
      <c r="P14" s="184"/>
      <c r="Q14" s="184"/>
      <c r="R14" s="185"/>
    </row>
    <row r="15" spans="1:18" ht="15" x14ac:dyDescent="0.25">
      <c r="A15" s="333"/>
      <c r="B15" s="2">
        <v>7</v>
      </c>
      <c r="C15" s="35"/>
      <c r="D15" s="35"/>
      <c r="E15" s="35"/>
      <c r="F15" s="35"/>
      <c r="G15" s="198" t="str">
        <f t="shared" si="0"/>
        <v/>
      </c>
      <c r="H15" s="20"/>
      <c r="J15" s="183"/>
      <c r="K15" s="184"/>
      <c r="L15" s="184"/>
      <c r="M15" s="184"/>
      <c r="N15" s="184"/>
      <c r="O15" s="184"/>
      <c r="P15" s="184"/>
      <c r="Q15" s="184"/>
      <c r="R15" s="185"/>
    </row>
    <row r="16" spans="1:18" ht="15.75" thickBot="1" x14ac:dyDescent="0.3">
      <c r="A16" s="333"/>
      <c r="B16" s="2">
        <v>8</v>
      </c>
      <c r="C16" s="35"/>
      <c r="D16" s="35"/>
      <c r="E16" s="35"/>
      <c r="F16" s="35"/>
      <c r="G16" s="198" t="str">
        <f t="shared" si="0"/>
        <v/>
      </c>
      <c r="H16" s="20"/>
      <c r="J16" s="183"/>
      <c r="K16" s="184"/>
      <c r="L16" s="184"/>
      <c r="M16" s="184"/>
      <c r="N16" s="184"/>
      <c r="O16" s="184"/>
      <c r="P16" s="184"/>
      <c r="Q16" s="184"/>
      <c r="R16" s="185"/>
    </row>
    <row r="17" spans="1:18" ht="15.75" thickBot="1" x14ac:dyDescent="0.3">
      <c r="A17" s="320" t="s">
        <v>17</v>
      </c>
      <c r="B17" s="321"/>
      <c r="C17" s="173" t="e">
        <f t="shared" ref="C17:G17" si="1">AVERAGE(C9:C16)</f>
        <v>#DIV/0!</v>
      </c>
      <c r="D17" s="173" t="e">
        <f t="shared" si="1"/>
        <v>#DIV/0!</v>
      </c>
      <c r="E17" s="173" t="e">
        <f t="shared" si="1"/>
        <v>#DIV/0!</v>
      </c>
      <c r="F17" s="173" t="e">
        <f t="shared" si="1"/>
        <v>#DIV/0!</v>
      </c>
      <c r="G17" s="200" t="e">
        <f t="shared" si="1"/>
        <v>#DIV/0!</v>
      </c>
      <c r="H17" s="23"/>
      <c r="J17" s="183"/>
      <c r="K17" s="184"/>
      <c r="L17" s="184"/>
      <c r="M17" s="184"/>
      <c r="N17" s="184"/>
      <c r="O17" s="184"/>
      <c r="P17" s="184"/>
      <c r="Q17" s="184"/>
      <c r="R17" s="185"/>
    </row>
    <row r="18" spans="1:18" ht="15" x14ac:dyDescent="0.25">
      <c r="A18" s="278" t="s">
        <v>19</v>
      </c>
      <c r="B18" s="1">
        <v>1</v>
      </c>
      <c r="C18" s="33"/>
      <c r="D18" s="33"/>
      <c r="E18" s="33"/>
      <c r="F18" s="33"/>
      <c r="G18" s="198" t="str">
        <f t="shared" ref="G18:G23" si="2">IF(ISNUMBER(F18),(LN(F18)-LN(C18))/7,"")</f>
        <v/>
      </c>
      <c r="H18" s="19"/>
      <c r="J18" s="183"/>
      <c r="K18" s="184"/>
      <c r="L18" s="184"/>
      <c r="M18" s="184"/>
      <c r="N18" s="184"/>
      <c r="O18" s="184"/>
      <c r="P18" s="184"/>
      <c r="Q18" s="184"/>
      <c r="R18" s="185"/>
    </row>
    <row r="19" spans="1:18" ht="15" x14ac:dyDescent="0.25">
      <c r="A19" s="279"/>
      <c r="B19" s="2">
        <v>2</v>
      </c>
      <c r="C19" s="33"/>
      <c r="D19" s="33"/>
      <c r="E19" s="33"/>
      <c r="F19" s="33"/>
      <c r="G19" s="198" t="str">
        <f t="shared" si="2"/>
        <v/>
      </c>
      <c r="H19" s="19"/>
      <c r="J19" s="183"/>
      <c r="K19" s="184"/>
      <c r="L19" s="184"/>
      <c r="M19" s="184"/>
      <c r="N19" s="184"/>
      <c r="O19" s="184"/>
      <c r="P19" s="184"/>
      <c r="Q19" s="184"/>
      <c r="R19" s="185"/>
    </row>
    <row r="20" spans="1:18" ht="15" x14ac:dyDescent="0.25">
      <c r="A20" s="279"/>
      <c r="B20" s="2">
        <v>3</v>
      </c>
      <c r="C20" s="33"/>
      <c r="D20" s="33"/>
      <c r="E20" s="33"/>
      <c r="F20" s="33"/>
      <c r="G20" s="198" t="str">
        <f t="shared" si="2"/>
        <v/>
      </c>
      <c r="H20" s="19"/>
      <c r="J20" s="183"/>
      <c r="K20" s="184"/>
      <c r="L20" s="184"/>
      <c r="M20" s="184"/>
      <c r="N20" s="184"/>
      <c r="O20" s="184"/>
      <c r="P20" s="184"/>
      <c r="Q20" s="184"/>
      <c r="R20" s="185"/>
    </row>
    <row r="21" spans="1:18" ht="15.75" thickBot="1" x14ac:dyDescent="0.3">
      <c r="A21" s="279"/>
      <c r="B21" s="2">
        <v>4</v>
      </c>
      <c r="C21" s="33"/>
      <c r="D21" s="33"/>
      <c r="E21" s="33"/>
      <c r="F21" s="33"/>
      <c r="G21" s="198" t="str">
        <f t="shared" si="2"/>
        <v/>
      </c>
      <c r="H21" s="19"/>
      <c r="J21" s="186"/>
      <c r="K21" s="187"/>
      <c r="L21" s="187"/>
      <c r="M21" s="187"/>
      <c r="N21" s="187"/>
      <c r="O21" s="187"/>
      <c r="P21" s="187"/>
      <c r="Q21" s="187"/>
      <c r="R21" s="188"/>
    </row>
    <row r="22" spans="1:18" ht="15" x14ac:dyDescent="0.25">
      <c r="A22" s="279"/>
      <c r="B22" s="2">
        <v>5</v>
      </c>
      <c r="C22" s="33"/>
      <c r="D22" s="33"/>
      <c r="E22" s="33"/>
      <c r="F22" s="33"/>
      <c r="G22" s="198" t="str">
        <f t="shared" si="2"/>
        <v/>
      </c>
      <c r="H22" s="19"/>
    </row>
    <row r="23" spans="1:18" ht="15.75" thickBot="1" x14ac:dyDescent="0.3">
      <c r="A23" s="279"/>
      <c r="B23" s="17">
        <v>6</v>
      </c>
      <c r="C23" s="35"/>
      <c r="D23" s="35"/>
      <c r="E23" s="35"/>
      <c r="F23" s="35"/>
      <c r="G23" s="198" t="str">
        <f t="shared" si="2"/>
        <v/>
      </c>
      <c r="H23" s="21"/>
    </row>
    <row r="24" spans="1:18" ht="15.75" thickBot="1" x14ac:dyDescent="0.3">
      <c r="A24" s="320" t="s">
        <v>17</v>
      </c>
      <c r="B24" s="321"/>
      <c r="C24" s="173" t="e">
        <f>AVERAGE(C18:C23)</f>
        <v>#DIV/0!</v>
      </c>
      <c r="D24" s="173" t="e">
        <f t="shared" ref="D24" si="3">AVERAGE(D18:D23)</f>
        <v>#DIV/0!</v>
      </c>
      <c r="E24" s="173" t="e">
        <f t="shared" ref="E24" si="4">AVERAGE(E18:E23)</f>
        <v>#DIV/0!</v>
      </c>
      <c r="F24" s="173" t="e">
        <f t="shared" ref="F24" si="5">AVERAGE(F18:F23)</f>
        <v>#DIV/0!</v>
      </c>
      <c r="G24" s="200" t="e">
        <f t="shared" ref="G24" si="6">AVERAGE(G18:G23)</f>
        <v>#DIV/0!</v>
      </c>
      <c r="H24" s="173" t="e">
        <f>($G$17-G24)/$G$17*100</f>
        <v>#DIV/0!</v>
      </c>
    </row>
    <row r="25" spans="1:18" ht="15" x14ac:dyDescent="0.25">
      <c r="A25" s="278" t="s">
        <v>20</v>
      </c>
      <c r="B25" s="1">
        <v>1</v>
      </c>
      <c r="C25" s="33"/>
      <c r="D25" s="33"/>
      <c r="E25" s="33"/>
      <c r="F25" s="33"/>
      <c r="G25" s="198" t="str">
        <f t="shared" ref="G25:G30" si="7">IF(ISNUMBER(F25),(LN(F25)-LN(C25))/7,"")</f>
        <v/>
      </c>
      <c r="H25" s="25"/>
    </row>
    <row r="26" spans="1:18" ht="15" x14ac:dyDescent="0.25">
      <c r="A26" s="279"/>
      <c r="B26" s="2">
        <v>2</v>
      </c>
      <c r="C26" s="33"/>
      <c r="D26" s="33"/>
      <c r="E26" s="33"/>
      <c r="F26" s="33"/>
      <c r="G26" s="198" t="str">
        <f t="shared" si="7"/>
        <v/>
      </c>
      <c r="H26" s="25"/>
    </row>
    <row r="27" spans="1:18" ht="15" x14ac:dyDescent="0.25">
      <c r="A27" s="279"/>
      <c r="B27" s="2">
        <v>3</v>
      </c>
      <c r="C27" s="33"/>
      <c r="D27" s="33"/>
      <c r="E27" s="33"/>
      <c r="F27" s="33"/>
      <c r="G27" s="198" t="str">
        <f t="shared" si="7"/>
        <v/>
      </c>
      <c r="H27" s="25"/>
    </row>
    <row r="28" spans="1:18" ht="15" x14ac:dyDescent="0.25">
      <c r="A28" s="279"/>
      <c r="B28" s="2">
        <v>4</v>
      </c>
      <c r="C28" s="33"/>
      <c r="D28" s="33"/>
      <c r="E28" s="33"/>
      <c r="F28" s="33"/>
      <c r="G28" s="198" t="str">
        <f t="shared" si="7"/>
        <v/>
      </c>
      <c r="H28" s="25"/>
    </row>
    <row r="29" spans="1:18" ht="15" x14ac:dyDescent="0.25">
      <c r="A29" s="279"/>
      <c r="B29" s="2">
        <v>5</v>
      </c>
      <c r="C29" s="33"/>
      <c r="D29" s="33"/>
      <c r="E29" s="33"/>
      <c r="F29" s="33"/>
      <c r="G29" s="198" t="str">
        <f t="shared" si="7"/>
        <v/>
      </c>
      <c r="H29" s="25"/>
    </row>
    <row r="30" spans="1:18" ht="15.75" thickBot="1" x14ac:dyDescent="0.3">
      <c r="A30" s="331"/>
      <c r="B30" s="2">
        <v>6</v>
      </c>
      <c r="C30" s="35"/>
      <c r="D30" s="35"/>
      <c r="E30" s="35"/>
      <c r="F30" s="35"/>
      <c r="G30" s="198" t="str">
        <f t="shared" si="7"/>
        <v/>
      </c>
      <c r="H30" s="26"/>
    </row>
    <row r="31" spans="1:18" ht="15.75" thickBot="1" x14ac:dyDescent="0.3">
      <c r="A31" s="320" t="s">
        <v>17</v>
      </c>
      <c r="B31" s="321"/>
      <c r="C31" s="173" t="e">
        <f>AVERAGE(C25:C30)</f>
        <v>#DIV/0!</v>
      </c>
      <c r="D31" s="173" t="e">
        <f t="shared" ref="D31:G31" si="8">AVERAGE(D25:D30)</f>
        <v>#DIV/0!</v>
      </c>
      <c r="E31" s="173" t="e">
        <f t="shared" si="8"/>
        <v>#DIV/0!</v>
      </c>
      <c r="F31" s="173" t="e">
        <f t="shared" si="8"/>
        <v>#DIV/0!</v>
      </c>
      <c r="G31" s="200" t="e">
        <f t="shared" si="8"/>
        <v>#DIV/0!</v>
      </c>
      <c r="H31" s="173" t="e">
        <f>($G$17-G31)/$G$17*100</f>
        <v>#DIV/0!</v>
      </c>
    </row>
    <row r="32" spans="1:18" ht="15" x14ac:dyDescent="0.25">
      <c r="A32" s="278" t="s">
        <v>21</v>
      </c>
      <c r="B32" s="1">
        <v>1</v>
      </c>
      <c r="C32" s="33"/>
      <c r="D32" s="33"/>
      <c r="E32" s="33"/>
      <c r="F32" s="33"/>
      <c r="G32" s="198" t="str">
        <f t="shared" ref="G32:G37" si="9">IF(ISNUMBER(F32),(LN(F32)-LN(C32))/7,"")</f>
        <v/>
      </c>
      <c r="H32" s="19"/>
    </row>
    <row r="33" spans="1:8" ht="15" x14ac:dyDescent="0.25">
      <c r="A33" s="279"/>
      <c r="B33" s="2">
        <v>2</v>
      </c>
      <c r="C33" s="33"/>
      <c r="D33" s="33"/>
      <c r="E33" s="33"/>
      <c r="F33" s="33"/>
      <c r="G33" s="198" t="str">
        <f t="shared" si="9"/>
        <v/>
      </c>
      <c r="H33" s="19"/>
    </row>
    <row r="34" spans="1:8" ht="15" x14ac:dyDescent="0.25">
      <c r="A34" s="279"/>
      <c r="B34" s="2">
        <v>3</v>
      </c>
      <c r="C34" s="33"/>
      <c r="D34" s="33"/>
      <c r="E34" s="33"/>
      <c r="F34" s="33"/>
      <c r="G34" s="198" t="str">
        <f t="shared" si="9"/>
        <v/>
      </c>
      <c r="H34" s="19"/>
    </row>
    <row r="35" spans="1:8" ht="15" x14ac:dyDescent="0.25">
      <c r="A35" s="279"/>
      <c r="B35" s="2">
        <v>4</v>
      </c>
      <c r="C35" s="33"/>
      <c r="D35" s="33"/>
      <c r="E35" s="33"/>
      <c r="F35" s="33"/>
      <c r="G35" s="198" t="str">
        <f t="shared" si="9"/>
        <v/>
      </c>
      <c r="H35" s="19"/>
    </row>
    <row r="36" spans="1:8" ht="15" x14ac:dyDescent="0.25">
      <c r="A36" s="279"/>
      <c r="B36" s="2">
        <v>5</v>
      </c>
      <c r="C36" s="33"/>
      <c r="D36" s="33"/>
      <c r="E36" s="33"/>
      <c r="F36" s="33"/>
      <c r="G36" s="198" t="str">
        <f t="shared" si="9"/>
        <v/>
      </c>
      <c r="H36" s="19"/>
    </row>
    <row r="37" spans="1:8" ht="15.75" thickBot="1" x14ac:dyDescent="0.3">
      <c r="A37" s="331"/>
      <c r="B37" s="2">
        <v>6</v>
      </c>
      <c r="C37" s="35"/>
      <c r="D37" s="35"/>
      <c r="E37" s="35"/>
      <c r="F37" s="35"/>
      <c r="G37" s="198" t="str">
        <f t="shared" si="9"/>
        <v/>
      </c>
      <c r="H37" s="21"/>
    </row>
    <row r="38" spans="1:8" ht="15.75" thickBot="1" x14ac:dyDescent="0.3">
      <c r="A38" s="320" t="s">
        <v>17</v>
      </c>
      <c r="B38" s="321"/>
      <c r="C38" s="173" t="e">
        <f>AVERAGE(C32:C37)</f>
        <v>#DIV/0!</v>
      </c>
      <c r="D38" s="173" t="e">
        <f t="shared" ref="D38:G38" si="10">AVERAGE(D32:D37)</f>
        <v>#DIV/0!</v>
      </c>
      <c r="E38" s="173" t="e">
        <f t="shared" si="10"/>
        <v>#DIV/0!</v>
      </c>
      <c r="F38" s="173" t="e">
        <f t="shared" si="10"/>
        <v>#DIV/0!</v>
      </c>
      <c r="G38" s="200" t="e">
        <f t="shared" si="10"/>
        <v>#DIV/0!</v>
      </c>
      <c r="H38" s="173" t="e">
        <f>($G$17-G38)/$G$17*100</f>
        <v>#DIV/0!</v>
      </c>
    </row>
    <row r="39" spans="1:8" ht="15" x14ac:dyDescent="0.25">
      <c r="A39" s="278" t="s">
        <v>22</v>
      </c>
      <c r="B39" s="1">
        <v>1</v>
      </c>
      <c r="C39" s="33"/>
      <c r="D39" s="33"/>
      <c r="E39" s="33"/>
      <c r="F39" s="33"/>
      <c r="G39" s="198" t="str">
        <f t="shared" ref="G39:G44" si="11">IF(ISNUMBER(F39),(LN(F39)-LN(C39))/7,"")</f>
        <v/>
      </c>
      <c r="H39" s="19"/>
    </row>
    <row r="40" spans="1:8" ht="15" x14ac:dyDescent="0.25">
      <c r="A40" s="279"/>
      <c r="B40" s="2">
        <v>2</v>
      </c>
      <c r="C40" s="33"/>
      <c r="D40" s="33"/>
      <c r="E40" s="33"/>
      <c r="F40" s="33"/>
      <c r="G40" s="198" t="str">
        <f t="shared" si="11"/>
        <v/>
      </c>
      <c r="H40" s="19"/>
    </row>
    <row r="41" spans="1:8" ht="15" x14ac:dyDescent="0.25">
      <c r="A41" s="279"/>
      <c r="B41" s="2">
        <v>3</v>
      </c>
      <c r="C41" s="33"/>
      <c r="D41" s="33"/>
      <c r="E41" s="33"/>
      <c r="F41" s="33"/>
      <c r="G41" s="198" t="str">
        <f t="shared" si="11"/>
        <v/>
      </c>
      <c r="H41" s="19"/>
    </row>
    <row r="42" spans="1:8" ht="15" x14ac:dyDescent="0.25">
      <c r="A42" s="279"/>
      <c r="B42" s="2">
        <v>4</v>
      </c>
      <c r="C42" s="33"/>
      <c r="D42" s="33"/>
      <c r="E42" s="33"/>
      <c r="F42" s="33"/>
      <c r="G42" s="198" t="str">
        <f t="shared" si="11"/>
        <v/>
      </c>
      <c r="H42" s="19"/>
    </row>
    <row r="43" spans="1:8" ht="15" x14ac:dyDescent="0.25">
      <c r="A43" s="279"/>
      <c r="B43" s="2">
        <v>5</v>
      </c>
      <c r="C43" s="33"/>
      <c r="D43" s="33"/>
      <c r="E43" s="33"/>
      <c r="F43" s="33"/>
      <c r="G43" s="198" t="str">
        <f t="shared" si="11"/>
        <v/>
      </c>
      <c r="H43" s="19"/>
    </row>
    <row r="44" spans="1:8" ht="15.75" thickBot="1" x14ac:dyDescent="0.3">
      <c r="A44" s="331"/>
      <c r="B44" s="2">
        <v>6</v>
      </c>
      <c r="C44" s="35"/>
      <c r="D44" s="35"/>
      <c r="E44" s="35"/>
      <c r="F44" s="35"/>
      <c r="G44" s="198" t="str">
        <f t="shared" si="11"/>
        <v/>
      </c>
      <c r="H44" s="21"/>
    </row>
    <row r="45" spans="1:8" ht="15.75" thickBot="1" x14ac:dyDescent="0.3">
      <c r="A45" s="320" t="s">
        <v>17</v>
      </c>
      <c r="B45" s="321"/>
      <c r="C45" s="173" t="e">
        <f>AVERAGE(C39:C44)</f>
        <v>#DIV/0!</v>
      </c>
      <c r="D45" s="173" t="e">
        <f t="shared" ref="D45:G45" si="12">AVERAGE(D39:D44)</f>
        <v>#DIV/0!</v>
      </c>
      <c r="E45" s="173" t="e">
        <f t="shared" si="12"/>
        <v>#DIV/0!</v>
      </c>
      <c r="F45" s="173" t="e">
        <f t="shared" si="12"/>
        <v>#DIV/0!</v>
      </c>
      <c r="G45" s="200" t="e">
        <f t="shared" si="12"/>
        <v>#DIV/0!</v>
      </c>
      <c r="H45" s="173" t="e">
        <f>($G$17-G45)/$G$17*100</f>
        <v>#DIV/0!</v>
      </c>
    </row>
    <row r="46" spans="1:8" ht="15" x14ac:dyDescent="0.25">
      <c r="A46" s="278" t="s">
        <v>23</v>
      </c>
      <c r="B46" s="1">
        <v>1</v>
      </c>
      <c r="C46" s="33"/>
      <c r="D46" s="33"/>
      <c r="E46" s="33"/>
      <c r="F46" s="33"/>
      <c r="G46" s="198" t="str">
        <f t="shared" ref="G46:G51" si="13">IF(ISNUMBER(F46),(LN(F46)-LN(C46))/7,"")</f>
        <v/>
      </c>
      <c r="H46" s="19"/>
    </row>
    <row r="47" spans="1:8" ht="15" x14ac:dyDescent="0.25">
      <c r="A47" s="279"/>
      <c r="B47" s="2">
        <v>2</v>
      </c>
      <c r="C47" s="33"/>
      <c r="D47" s="33"/>
      <c r="E47" s="33"/>
      <c r="F47" s="33"/>
      <c r="G47" s="198" t="str">
        <f t="shared" si="13"/>
        <v/>
      </c>
      <c r="H47" s="19"/>
    </row>
    <row r="48" spans="1:8" ht="15" x14ac:dyDescent="0.25">
      <c r="A48" s="279"/>
      <c r="B48" s="2">
        <v>3</v>
      </c>
      <c r="C48" s="33"/>
      <c r="D48" s="33"/>
      <c r="E48" s="33"/>
      <c r="F48" s="33"/>
      <c r="G48" s="198" t="str">
        <f t="shared" si="13"/>
        <v/>
      </c>
      <c r="H48" s="19"/>
    </row>
    <row r="49" spans="1:8" ht="15" x14ac:dyDescent="0.25">
      <c r="A49" s="279"/>
      <c r="B49" s="2">
        <v>4</v>
      </c>
      <c r="C49" s="33"/>
      <c r="D49" s="33"/>
      <c r="E49" s="33"/>
      <c r="F49" s="33"/>
      <c r="G49" s="198" t="str">
        <f t="shared" si="13"/>
        <v/>
      </c>
      <c r="H49" s="19"/>
    </row>
    <row r="50" spans="1:8" ht="15" x14ac:dyDescent="0.25">
      <c r="A50" s="279"/>
      <c r="B50" s="2">
        <v>5</v>
      </c>
      <c r="C50" s="33"/>
      <c r="D50" s="33"/>
      <c r="E50" s="33"/>
      <c r="F50" s="33"/>
      <c r="G50" s="198" t="str">
        <f t="shared" si="13"/>
        <v/>
      </c>
      <c r="H50" s="19"/>
    </row>
    <row r="51" spans="1:8" ht="15.75" thickBot="1" x14ac:dyDescent="0.3">
      <c r="A51" s="331"/>
      <c r="B51" s="2">
        <v>6</v>
      </c>
      <c r="C51" s="35"/>
      <c r="D51" s="35"/>
      <c r="E51" s="35"/>
      <c r="F51" s="35"/>
      <c r="G51" s="198" t="str">
        <f t="shared" si="13"/>
        <v/>
      </c>
      <c r="H51" s="21"/>
    </row>
    <row r="52" spans="1:8" ht="15.75" thickBot="1" x14ac:dyDescent="0.3">
      <c r="A52" s="320" t="s">
        <v>17</v>
      </c>
      <c r="B52" s="321"/>
      <c r="C52" s="173" t="e">
        <f>AVERAGE(C46:C51)</f>
        <v>#DIV/0!</v>
      </c>
      <c r="D52" s="173" t="e">
        <f t="shared" ref="D52:G52" si="14">AVERAGE(D46:D51)</f>
        <v>#DIV/0!</v>
      </c>
      <c r="E52" s="173" t="e">
        <f t="shared" si="14"/>
        <v>#DIV/0!</v>
      </c>
      <c r="F52" s="173" t="e">
        <f t="shared" si="14"/>
        <v>#DIV/0!</v>
      </c>
      <c r="G52" s="200" t="e">
        <f t="shared" si="14"/>
        <v>#DIV/0!</v>
      </c>
      <c r="H52" s="173" t="e">
        <f>($G$17-G52)/$G$17*100</f>
        <v>#DIV/0!</v>
      </c>
    </row>
    <row r="53" spans="1:8" ht="15" x14ac:dyDescent="0.25">
      <c r="A53" s="278" t="s">
        <v>24</v>
      </c>
      <c r="B53" s="1">
        <v>1</v>
      </c>
      <c r="C53" s="33"/>
      <c r="D53" s="33"/>
      <c r="E53" s="33"/>
      <c r="F53" s="33"/>
      <c r="G53" s="198" t="str">
        <f t="shared" ref="G53:G58" si="15">IF(ISNUMBER(F53),(LN(F53)-LN(C53))/7,"")</f>
        <v/>
      </c>
      <c r="H53" s="19"/>
    </row>
    <row r="54" spans="1:8" ht="15" x14ac:dyDescent="0.25">
      <c r="A54" s="279"/>
      <c r="B54" s="2">
        <v>2</v>
      </c>
      <c r="C54" s="33"/>
      <c r="D54" s="33"/>
      <c r="E54" s="33"/>
      <c r="F54" s="33"/>
      <c r="G54" s="198" t="str">
        <f t="shared" si="15"/>
        <v/>
      </c>
      <c r="H54" s="19"/>
    </row>
    <row r="55" spans="1:8" ht="15" x14ac:dyDescent="0.25">
      <c r="A55" s="279"/>
      <c r="B55" s="2">
        <v>3</v>
      </c>
      <c r="C55" s="33"/>
      <c r="D55" s="33"/>
      <c r="E55" s="33"/>
      <c r="F55" s="33"/>
      <c r="G55" s="198" t="str">
        <f t="shared" si="15"/>
        <v/>
      </c>
      <c r="H55" s="19"/>
    </row>
    <row r="56" spans="1:8" ht="15" x14ac:dyDescent="0.25">
      <c r="A56" s="279"/>
      <c r="B56" s="2">
        <v>4</v>
      </c>
      <c r="C56" s="33"/>
      <c r="D56" s="33"/>
      <c r="E56" s="33"/>
      <c r="F56" s="33"/>
      <c r="G56" s="198" t="str">
        <f t="shared" si="15"/>
        <v/>
      </c>
      <c r="H56" s="19"/>
    </row>
    <row r="57" spans="1:8" ht="15" x14ac:dyDescent="0.25">
      <c r="A57" s="279"/>
      <c r="B57" s="2">
        <v>5</v>
      </c>
      <c r="C57" s="33"/>
      <c r="D57" s="33"/>
      <c r="E57" s="33"/>
      <c r="F57" s="33"/>
      <c r="G57" s="198" t="str">
        <f t="shared" si="15"/>
        <v/>
      </c>
      <c r="H57" s="19"/>
    </row>
    <row r="58" spans="1:8" ht="15.75" thickBot="1" x14ac:dyDescent="0.3">
      <c r="A58" s="331"/>
      <c r="B58" s="2">
        <v>6</v>
      </c>
      <c r="C58" s="35"/>
      <c r="D58" s="35"/>
      <c r="E58" s="35"/>
      <c r="F58" s="35"/>
      <c r="G58" s="198" t="str">
        <f t="shared" si="15"/>
        <v/>
      </c>
      <c r="H58" s="21"/>
    </row>
    <row r="59" spans="1:8" ht="15.75" thickBot="1" x14ac:dyDescent="0.3">
      <c r="A59" s="320" t="s">
        <v>17</v>
      </c>
      <c r="B59" s="321"/>
      <c r="C59" s="173" t="e">
        <f>AVERAGE(C53:C58)</f>
        <v>#DIV/0!</v>
      </c>
      <c r="D59" s="173" t="e">
        <f t="shared" ref="D59:G59" si="16">AVERAGE(D53:D58)</f>
        <v>#DIV/0!</v>
      </c>
      <c r="E59" s="173" t="e">
        <f t="shared" si="16"/>
        <v>#DIV/0!</v>
      </c>
      <c r="F59" s="173" t="e">
        <f t="shared" si="16"/>
        <v>#DIV/0!</v>
      </c>
      <c r="G59" s="200" t="e">
        <f t="shared" si="16"/>
        <v>#DIV/0!</v>
      </c>
      <c r="H59" s="173" t="e">
        <f>($G$17-G59)/$G$17*100</f>
        <v>#DIV/0!</v>
      </c>
    </row>
    <row r="60" spans="1:8" ht="15" x14ac:dyDescent="0.25">
      <c r="A60" s="278" t="s">
        <v>25</v>
      </c>
      <c r="B60" s="1">
        <v>1</v>
      </c>
      <c r="C60" s="33"/>
      <c r="D60" s="33"/>
      <c r="E60" s="33"/>
      <c r="F60" s="33"/>
      <c r="G60" s="198" t="str">
        <f t="shared" ref="G60:G65" si="17">IF(ISNUMBER(F60),(LN(F60)-LN(C60))/7,"")</f>
        <v/>
      </c>
      <c r="H60" s="19"/>
    </row>
    <row r="61" spans="1:8" ht="15" x14ac:dyDescent="0.25">
      <c r="A61" s="279"/>
      <c r="B61" s="2">
        <v>2</v>
      </c>
      <c r="C61" s="33"/>
      <c r="D61" s="33"/>
      <c r="E61" s="33"/>
      <c r="F61" s="33"/>
      <c r="G61" s="198" t="str">
        <f t="shared" si="17"/>
        <v/>
      </c>
      <c r="H61" s="19"/>
    </row>
    <row r="62" spans="1:8" ht="15" x14ac:dyDescent="0.25">
      <c r="A62" s="279"/>
      <c r="B62" s="2">
        <v>3</v>
      </c>
      <c r="C62" s="33"/>
      <c r="D62" s="33"/>
      <c r="E62" s="33"/>
      <c r="F62" s="33"/>
      <c r="G62" s="198" t="str">
        <f t="shared" si="17"/>
        <v/>
      </c>
      <c r="H62" s="19"/>
    </row>
    <row r="63" spans="1:8" ht="15" x14ac:dyDescent="0.25">
      <c r="A63" s="279"/>
      <c r="B63" s="2">
        <v>4</v>
      </c>
      <c r="C63" s="33"/>
      <c r="D63" s="33"/>
      <c r="E63" s="33"/>
      <c r="F63" s="33"/>
      <c r="G63" s="198" t="str">
        <f t="shared" si="17"/>
        <v/>
      </c>
      <c r="H63" s="19"/>
    </row>
    <row r="64" spans="1:8" ht="15" x14ac:dyDescent="0.25">
      <c r="A64" s="279"/>
      <c r="B64" s="2">
        <v>5</v>
      </c>
      <c r="C64" s="33"/>
      <c r="D64" s="33"/>
      <c r="E64" s="35"/>
      <c r="F64" s="33"/>
      <c r="G64" s="198" t="str">
        <f t="shared" si="17"/>
        <v/>
      </c>
      <c r="H64" s="19"/>
    </row>
    <row r="65" spans="1:8" ht="15.75" thickBot="1" x14ac:dyDescent="0.3">
      <c r="A65" s="279"/>
      <c r="B65" s="17">
        <v>6</v>
      </c>
      <c r="C65" s="35"/>
      <c r="D65" s="35"/>
      <c r="E65" s="35"/>
      <c r="F65" s="35"/>
      <c r="G65" s="198" t="str">
        <f t="shared" si="17"/>
        <v/>
      </c>
      <c r="H65" s="21"/>
    </row>
    <row r="66" spans="1:8" ht="15.75" thickBot="1" x14ac:dyDescent="0.3">
      <c r="A66" s="320" t="s">
        <v>17</v>
      </c>
      <c r="B66" s="321"/>
      <c r="C66" s="173" t="e">
        <f>AVERAGE(C60:C65)</f>
        <v>#DIV/0!</v>
      </c>
      <c r="D66" s="173" t="e">
        <f t="shared" ref="D66:G66" si="18">AVERAGE(D60:D65)</f>
        <v>#DIV/0!</v>
      </c>
      <c r="E66" s="173" t="e">
        <f t="shared" si="18"/>
        <v>#DIV/0!</v>
      </c>
      <c r="F66" s="173" t="e">
        <f t="shared" si="18"/>
        <v>#DIV/0!</v>
      </c>
      <c r="G66" s="200" t="e">
        <f t="shared" si="18"/>
        <v>#DIV/0!</v>
      </c>
      <c r="H66" s="173" t="e">
        <f>($G$17-G66)/$G$17*100</f>
        <v>#DIV/0!</v>
      </c>
    </row>
    <row r="67" spans="1:8" ht="15" thickBot="1" x14ac:dyDescent="0.25">
      <c r="A67" s="7"/>
      <c r="B67" s="7"/>
      <c r="C67" s="7"/>
      <c r="D67" s="7"/>
      <c r="E67" s="7"/>
      <c r="F67" s="7"/>
      <c r="G67" s="12"/>
      <c r="H67" s="12"/>
    </row>
    <row r="68" spans="1:8" ht="45.75" thickBot="1" x14ac:dyDescent="0.25">
      <c r="A68" s="322" t="s">
        <v>84</v>
      </c>
      <c r="B68" s="323"/>
      <c r="C68" s="10" t="s">
        <v>66</v>
      </c>
      <c r="D68" s="10" t="s">
        <v>67</v>
      </c>
      <c r="E68" s="10" t="s">
        <v>67</v>
      </c>
      <c r="F68" s="10" t="s">
        <v>68</v>
      </c>
      <c r="G68" s="10" t="s">
        <v>15</v>
      </c>
      <c r="H68" s="11" t="s">
        <v>69</v>
      </c>
    </row>
    <row r="69" spans="1:8" ht="15" x14ac:dyDescent="0.25">
      <c r="A69" s="332" t="s">
        <v>16</v>
      </c>
      <c r="B69" s="1">
        <v>1</v>
      </c>
      <c r="C69" s="33"/>
      <c r="D69" s="33"/>
      <c r="E69" s="33"/>
      <c r="F69" s="33"/>
      <c r="G69" s="198" t="str">
        <f t="shared" ref="G69:G76" si="19">IF(ISNUMBER(F69),(LN(F69)-LN(C69))/7,"")</f>
        <v/>
      </c>
      <c r="H69" s="18"/>
    </row>
    <row r="70" spans="1:8" ht="15" x14ac:dyDescent="0.25">
      <c r="A70" s="333"/>
      <c r="B70" s="2">
        <v>2</v>
      </c>
      <c r="C70" s="33"/>
      <c r="D70" s="33"/>
      <c r="E70" s="33"/>
      <c r="F70" s="33"/>
      <c r="G70" s="198" t="str">
        <f t="shared" si="19"/>
        <v/>
      </c>
      <c r="H70" s="20"/>
    </row>
    <row r="71" spans="1:8" ht="15" x14ac:dyDescent="0.25">
      <c r="A71" s="333"/>
      <c r="B71" s="2">
        <v>3</v>
      </c>
      <c r="C71" s="33"/>
      <c r="D71" s="33"/>
      <c r="E71" s="33"/>
      <c r="F71" s="33"/>
      <c r="G71" s="198" t="str">
        <f t="shared" si="19"/>
        <v/>
      </c>
      <c r="H71" s="20"/>
    </row>
    <row r="72" spans="1:8" ht="15" x14ac:dyDescent="0.25">
      <c r="A72" s="333"/>
      <c r="B72" s="2">
        <v>4</v>
      </c>
      <c r="C72" s="33"/>
      <c r="D72" s="33"/>
      <c r="E72" s="33"/>
      <c r="F72" s="33"/>
      <c r="G72" s="198" t="str">
        <f t="shared" si="19"/>
        <v/>
      </c>
      <c r="H72" s="20"/>
    </row>
    <row r="73" spans="1:8" ht="15" x14ac:dyDescent="0.25">
      <c r="A73" s="333"/>
      <c r="B73" s="2">
        <v>5</v>
      </c>
      <c r="C73" s="33"/>
      <c r="D73" s="33"/>
      <c r="E73" s="33"/>
      <c r="F73" s="33"/>
      <c r="G73" s="198" t="str">
        <f t="shared" si="19"/>
        <v/>
      </c>
      <c r="H73" s="20"/>
    </row>
    <row r="74" spans="1:8" ht="15" x14ac:dyDescent="0.25">
      <c r="A74" s="333"/>
      <c r="B74" s="2">
        <v>6</v>
      </c>
      <c r="C74" s="35"/>
      <c r="D74" s="35"/>
      <c r="E74" s="35"/>
      <c r="F74" s="35"/>
      <c r="G74" s="198" t="str">
        <f t="shared" si="19"/>
        <v/>
      </c>
      <c r="H74" s="20"/>
    </row>
    <row r="75" spans="1:8" ht="15" x14ac:dyDescent="0.25">
      <c r="A75" s="333"/>
      <c r="B75" s="2">
        <v>7</v>
      </c>
      <c r="C75" s="35"/>
      <c r="D75" s="35"/>
      <c r="E75" s="35"/>
      <c r="F75" s="35"/>
      <c r="G75" s="198" t="str">
        <f t="shared" si="19"/>
        <v/>
      </c>
      <c r="H75" s="20"/>
    </row>
    <row r="76" spans="1:8" ht="15.75" thickBot="1" x14ac:dyDescent="0.3">
      <c r="A76" s="333"/>
      <c r="B76" s="2">
        <v>8</v>
      </c>
      <c r="C76" s="35"/>
      <c r="D76" s="35"/>
      <c r="E76" s="35"/>
      <c r="F76" s="35"/>
      <c r="G76" s="198" t="str">
        <f t="shared" si="19"/>
        <v/>
      </c>
      <c r="H76" s="20"/>
    </row>
    <row r="77" spans="1:8" ht="15.75" thickBot="1" x14ac:dyDescent="0.3">
      <c r="A77" s="320" t="s">
        <v>17</v>
      </c>
      <c r="B77" s="321"/>
      <c r="C77" s="173" t="e">
        <f t="shared" ref="C77:G77" si="20">AVERAGE(C69:C76)</f>
        <v>#DIV/0!</v>
      </c>
      <c r="D77" s="173" t="e">
        <f t="shared" si="20"/>
        <v>#DIV/0!</v>
      </c>
      <c r="E77" s="173" t="e">
        <f t="shared" si="20"/>
        <v>#DIV/0!</v>
      </c>
      <c r="F77" s="173" t="e">
        <f t="shared" si="20"/>
        <v>#DIV/0!</v>
      </c>
      <c r="G77" s="200" t="e">
        <f t="shared" si="20"/>
        <v>#DIV/0!</v>
      </c>
      <c r="H77" s="23"/>
    </row>
    <row r="78" spans="1:8" ht="15" x14ac:dyDescent="0.25">
      <c r="A78" s="278" t="str">
        <f>A18</f>
        <v>Conc 1</v>
      </c>
      <c r="B78" s="1">
        <v>1</v>
      </c>
      <c r="C78" s="33"/>
      <c r="D78" s="33"/>
      <c r="E78" s="33"/>
      <c r="F78" s="33"/>
      <c r="G78" s="198" t="str">
        <f t="shared" ref="G78:G83" si="21">IF(ISNUMBER(F78),(LN(F78)-LN(C78))/7,"")</f>
        <v/>
      </c>
      <c r="H78" s="19"/>
    </row>
    <row r="79" spans="1:8" ht="15" x14ac:dyDescent="0.25">
      <c r="A79" s="279"/>
      <c r="B79" s="2">
        <v>2</v>
      </c>
      <c r="C79" s="33"/>
      <c r="D79" s="33"/>
      <c r="E79" s="33"/>
      <c r="F79" s="33"/>
      <c r="G79" s="198" t="str">
        <f t="shared" si="21"/>
        <v/>
      </c>
      <c r="H79" s="19"/>
    </row>
    <row r="80" spans="1:8" ht="15" x14ac:dyDescent="0.25">
      <c r="A80" s="279"/>
      <c r="B80" s="2">
        <v>3</v>
      </c>
      <c r="C80" s="33"/>
      <c r="D80" s="33"/>
      <c r="E80" s="33"/>
      <c r="F80" s="33"/>
      <c r="G80" s="198" t="str">
        <f t="shared" si="21"/>
        <v/>
      </c>
      <c r="H80" s="19"/>
    </row>
    <row r="81" spans="1:8" ht="15" x14ac:dyDescent="0.25">
      <c r="A81" s="279"/>
      <c r="B81" s="2">
        <v>4</v>
      </c>
      <c r="C81" s="33"/>
      <c r="D81" s="33"/>
      <c r="E81" s="33"/>
      <c r="F81" s="33"/>
      <c r="G81" s="198" t="str">
        <f t="shared" si="21"/>
        <v/>
      </c>
      <c r="H81" s="19"/>
    </row>
    <row r="82" spans="1:8" ht="15" x14ac:dyDescent="0.25">
      <c r="A82" s="279"/>
      <c r="B82" s="2">
        <v>5</v>
      </c>
      <c r="C82" s="33"/>
      <c r="D82" s="33"/>
      <c r="E82" s="35"/>
      <c r="F82" s="33"/>
      <c r="G82" s="198" t="str">
        <f t="shared" si="21"/>
        <v/>
      </c>
      <c r="H82" s="19"/>
    </row>
    <row r="83" spans="1:8" ht="15.75" thickBot="1" x14ac:dyDescent="0.3">
      <c r="A83" s="279"/>
      <c r="B83" s="17">
        <v>6</v>
      </c>
      <c r="C83" s="35"/>
      <c r="D83" s="35"/>
      <c r="E83" s="35"/>
      <c r="F83" s="35"/>
      <c r="G83" s="198" t="str">
        <f t="shared" si="21"/>
        <v/>
      </c>
      <c r="H83" s="21"/>
    </row>
    <row r="84" spans="1:8" ht="15.75" thickBot="1" x14ac:dyDescent="0.3">
      <c r="A84" s="320" t="s">
        <v>17</v>
      </c>
      <c r="B84" s="321"/>
      <c r="C84" s="173" t="e">
        <f>AVERAGE(C78:C83)</f>
        <v>#DIV/0!</v>
      </c>
      <c r="D84" s="173" t="e">
        <f t="shared" ref="D84:G84" si="22">AVERAGE(D78:D83)</f>
        <v>#DIV/0!</v>
      </c>
      <c r="E84" s="173" t="e">
        <f t="shared" si="22"/>
        <v>#DIV/0!</v>
      </c>
      <c r="F84" s="173" t="e">
        <f t="shared" si="22"/>
        <v>#DIV/0!</v>
      </c>
      <c r="G84" s="200" t="e">
        <f t="shared" si="22"/>
        <v>#DIV/0!</v>
      </c>
      <c r="H84" s="173" t="e">
        <f>($G$77-G84)/$G$17*100</f>
        <v>#DIV/0!</v>
      </c>
    </row>
    <row r="85" spans="1:8" ht="15" x14ac:dyDescent="0.25">
      <c r="A85" s="278" t="str">
        <f>A25</f>
        <v>Conc 2</v>
      </c>
      <c r="B85" s="1">
        <v>1</v>
      </c>
      <c r="C85" s="33"/>
      <c r="D85" s="33"/>
      <c r="E85" s="33"/>
      <c r="F85" s="33"/>
      <c r="G85" s="198" t="str">
        <f t="shared" ref="G85:G90" si="23">IF(ISNUMBER(F85),(LN(F85)-LN(C85))/7,"")</f>
        <v/>
      </c>
      <c r="H85" s="25"/>
    </row>
    <row r="86" spans="1:8" ht="15" x14ac:dyDescent="0.25">
      <c r="A86" s="279"/>
      <c r="B86" s="2">
        <v>2</v>
      </c>
      <c r="C86" s="33"/>
      <c r="D86" s="33"/>
      <c r="E86" s="33"/>
      <c r="F86" s="33"/>
      <c r="G86" s="198" t="str">
        <f t="shared" si="23"/>
        <v/>
      </c>
      <c r="H86" s="25"/>
    </row>
    <row r="87" spans="1:8" ht="15" x14ac:dyDescent="0.25">
      <c r="A87" s="279"/>
      <c r="B87" s="2">
        <v>3</v>
      </c>
      <c r="C87" s="33"/>
      <c r="D87" s="33"/>
      <c r="E87" s="33"/>
      <c r="F87" s="33"/>
      <c r="G87" s="198" t="str">
        <f t="shared" si="23"/>
        <v/>
      </c>
      <c r="H87" s="25"/>
    </row>
    <row r="88" spans="1:8" ht="15" x14ac:dyDescent="0.25">
      <c r="A88" s="279"/>
      <c r="B88" s="2">
        <v>4</v>
      </c>
      <c r="C88" s="33"/>
      <c r="D88" s="33"/>
      <c r="E88" s="33"/>
      <c r="F88" s="33"/>
      <c r="G88" s="198" t="str">
        <f t="shared" si="23"/>
        <v/>
      </c>
      <c r="H88" s="25"/>
    </row>
    <row r="89" spans="1:8" ht="15" x14ac:dyDescent="0.25">
      <c r="A89" s="279"/>
      <c r="B89" s="2">
        <v>5</v>
      </c>
      <c r="C89" s="33"/>
      <c r="D89" s="33"/>
      <c r="E89" s="33"/>
      <c r="F89" s="33"/>
      <c r="G89" s="198" t="str">
        <f t="shared" si="23"/>
        <v/>
      </c>
      <c r="H89" s="25"/>
    </row>
    <row r="90" spans="1:8" ht="15.75" thickBot="1" x14ac:dyDescent="0.3">
      <c r="A90" s="331"/>
      <c r="B90" s="2">
        <v>6</v>
      </c>
      <c r="C90" s="35"/>
      <c r="D90" s="35"/>
      <c r="E90" s="35"/>
      <c r="F90" s="35"/>
      <c r="G90" s="198" t="str">
        <f t="shared" si="23"/>
        <v/>
      </c>
      <c r="H90" s="26"/>
    </row>
    <row r="91" spans="1:8" ht="15.75" thickBot="1" x14ac:dyDescent="0.3">
      <c r="A91" s="320" t="s">
        <v>17</v>
      </c>
      <c r="B91" s="321"/>
      <c r="C91" s="173" t="e">
        <f>AVERAGE(C85:C90)</f>
        <v>#DIV/0!</v>
      </c>
      <c r="D91" s="173" t="e">
        <f t="shared" ref="D91:G91" si="24">AVERAGE(D85:D90)</f>
        <v>#DIV/0!</v>
      </c>
      <c r="E91" s="173" t="e">
        <f t="shared" si="24"/>
        <v>#DIV/0!</v>
      </c>
      <c r="F91" s="173" t="e">
        <f t="shared" si="24"/>
        <v>#DIV/0!</v>
      </c>
      <c r="G91" s="200" t="e">
        <f t="shared" si="24"/>
        <v>#DIV/0!</v>
      </c>
      <c r="H91" s="173" t="e">
        <f>($G$77-G91)/$G$17*100</f>
        <v>#DIV/0!</v>
      </c>
    </row>
    <row r="92" spans="1:8" ht="15" x14ac:dyDescent="0.25">
      <c r="A92" s="278" t="str">
        <f>A32</f>
        <v>Conc 3</v>
      </c>
      <c r="B92" s="1">
        <v>1</v>
      </c>
      <c r="C92" s="33"/>
      <c r="D92" s="33"/>
      <c r="E92" s="33"/>
      <c r="F92" s="33"/>
      <c r="G92" s="198" t="str">
        <f t="shared" ref="G92:G97" si="25">IF(ISNUMBER(F92),(LN(F92)-LN(C92))/7,"")</f>
        <v/>
      </c>
      <c r="H92" s="19"/>
    </row>
    <row r="93" spans="1:8" ht="15" x14ac:dyDescent="0.25">
      <c r="A93" s="279"/>
      <c r="B93" s="2">
        <v>2</v>
      </c>
      <c r="C93" s="33"/>
      <c r="D93" s="33"/>
      <c r="E93" s="33"/>
      <c r="F93" s="33"/>
      <c r="G93" s="198" t="str">
        <f t="shared" si="25"/>
        <v/>
      </c>
      <c r="H93" s="19"/>
    </row>
    <row r="94" spans="1:8" ht="15" x14ac:dyDescent="0.25">
      <c r="A94" s="279"/>
      <c r="B94" s="2">
        <v>3</v>
      </c>
      <c r="C94" s="33"/>
      <c r="D94" s="33"/>
      <c r="E94" s="33"/>
      <c r="F94" s="33"/>
      <c r="G94" s="198" t="str">
        <f t="shared" si="25"/>
        <v/>
      </c>
      <c r="H94" s="19"/>
    </row>
    <row r="95" spans="1:8" ht="15" x14ac:dyDescent="0.25">
      <c r="A95" s="279"/>
      <c r="B95" s="2">
        <v>4</v>
      </c>
      <c r="C95" s="33"/>
      <c r="D95" s="33"/>
      <c r="E95" s="33"/>
      <c r="F95" s="33"/>
      <c r="G95" s="198" t="str">
        <f t="shared" si="25"/>
        <v/>
      </c>
      <c r="H95" s="19"/>
    </row>
    <row r="96" spans="1:8" ht="15" x14ac:dyDescent="0.25">
      <c r="A96" s="279"/>
      <c r="B96" s="2">
        <v>5</v>
      </c>
      <c r="C96" s="33"/>
      <c r="D96" s="33"/>
      <c r="E96" s="33"/>
      <c r="F96" s="33"/>
      <c r="G96" s="198" t="str">
        <f t="shared" si="25"/>
        <v/>
      </c>
      <c r="H96" s="19"/>
    </row>
    <row r="97" spans="1:8" ht="15.75" thickBot="1" x14ac:dyDescent="0.3">
      <c r="A97" s="331"/>
      <c r="B97" s="2">
        <v>6</v>
      </c>
      <c r="C97" s="35"/>
      <c r="D97" s="35"/>
      <c r="E97" s="35"/>
      <c r="F97" s="35"/>
      <c r="G97" s="198" t="str">
        <f t="shared" si="25"/>
        <v/>
      </c>
      <c r="H97" s="21"/>
    </row>
    <row r="98" spans="1:8" ht="15.75" thickBot="1" x14ac:dyDescent="0.3">
      <c r="A98" s="320" t="s">
        <v>17</v>
      </c>
      <c r="B98" s="321"/>
      <c r="C98" s="173" t="e">
        <f>AVERAGE(C92:C97)</f>
        <v>#DIV/0!</v>
      </c>
      <c r="D98" s="173" t="e">
        <f t="shared" ref="D98:G98" si="26">AVERAGE(D92:D97)</f>
        <v>#DIV/0!</v>
      </c>
      <c r="E98" s="173" t="e">
        <f t="shared" si="26"/>
        <v>#DIV/0!</v>
      </c>
      <c r="F98" s="173" t="e">
        <f t="shared" si="26"/>
        <v>#DIV/0!</v>
      </c>
      <c r="G98" s="200" t="e">
        <f t="shared" si="26"/>
        <v>#DIV/0!</v>
      </c>
      <c r="H98" s="173" t="e">
        <f>($G$77-G98)/$G$17*100</f>
        <v>#DIV/0!</v>
      </c>
    </row>
    <row r="99" spans="1:8" ht="15" x14ac:dyDescent="0.25">
      <c r="A99" s="278" t="str">
        <f>A39</f>
        <v>Conc 4</v>
      </c>
      <c r="B99" s="1">
        <v>1</v>
      </c>
      <c r="C99" s="33"/>
      <c r="D99" s="33"/>
      <c r="E99" s="33"/>
      <c r="F99" s="33"/>
      <c r="G99" s="198" t="str">
        <f t="shared" ref="G99:G104" si="27">IF(ISNUMBER(F99),(LN(F99)-LN(C99))/7,"")</f>
        <v/>
      </c>
      <c r="H99" s="19"/>
    </row>
    <row r="100" spans="1:8" ht="15" x14ac:dyDescent="0.25">
      <c r="A100" s="279"/>
      <c r="B100" s="2">
        <v>2</v>
      </c>
      <c r="C100" s="33"/>
      <c r="D100" s="33"/>
      <c r="E100" s="33"/>
      <c r="F100" s="33"/>
      <c r="G100" s="198" t="str">
        <f t="shared" si="27"/>
        <v/>
      </c>
      <c r="H100" s="19"/>
    </row>
    <row r="101" spans="1:8" ht="15" x14ac:dyDescent="0.25">
      <c r="A101" s="279"/>
      <c r="B101" s="2">
        <v>3</v>
      </c>
      <c r="C101" s="33"/>
      <c r="D101" s="33"/>
      <c r="E101" s="33"/>
      <c r="F101" s="33"/>
      <c r="G101" s="198" t="str">
        <f t="shared" si="27"/>
        <v/>
      </c>
      <c r="H101" s="19"/>
    </row>
    <row r="102" spans="1:8" ht="15" x14ac:dyDescent="0.25">
      <c r="A102" s="279"/>
      <c r="B102" s="2">
        <v>4</v>
      </c>
      <c r="C102" s="33"/>
      <c r="D102" s="33"/>
      <c r="E102" s="33"/>
      <c r="F102" s="33"/>
      <c r="G102" s="198" t="str">
        <f t="shared" si="27"/>
        <v/>
      </c>
      <c r="H102" s="19"/>
    </row>
    <row r="103" spans="1:8" ht="15" x14ac:dyDescent="0.25">
      <c r="A103" s="279"/>
      <c r="B103" s="2">
        <v>5</v>
      </c>
      <c r="C103" s="33"/>
      <c r="D103" s="33"/>
      <c r="E103" s="33"/>
      <c r="F103" s="33"/>
      <c r="G103" s="198" t="str">
        <f t="shared" si="27"/>
        <v/>
      </c>
      <c r="H103" s="19"/>
    </row>
    <row r="104" spans="1:8" ht="15.75" thickBot="1" x14ac:dyDescent="0.3">
      <c r="A104" s="331"/>
      <c r="B104" s="2">
        <v>6</v>
      </c>
      <c r="C104" s="35"/>
      <c r="D104" s="35"/>
      <c r="E104" s="35"/>
      <c r="F104" s="35"/>
      <c r="G104" s="198" t="str">
        <f t="shared" si="27"/>
        <v/>
      </c>
      <c r="H104" s="21"/>
    </row>
    <row r="105" spans="1:8" ht="15.75" thickBot="1" x14ac:dyDescent="0.3">
      <c r="A105" s="320" t="s">
        <v>17</v>
      </c>
      <c r="B105" s="321"/>
      <c r="C105" s="173" t="e">
        <f>AVERAGE(C99:C104)</f>
        <v>#DIV/0!</v>
      </c>
      <c r="D105" s="173" t="e">
        <f t="shared" ref="D105:G105" si="28">AVERAGE(D99:D104)</f>
        <v>#DIV/0!</v>
      </c>
      <c r="E105" s="173" t="e">
        <f t="shared" si="28"/>
        <v>#DIV/0!</v>
      </c>
      <c r="F105" s="173" t="e">
        <f t="shared" si="28"/>
        <v>#DIV/0!</v>
      </c>
      <c r="G105" s="200" t="e">
        <f t="shared" si="28"/>
        <v>#DIV/0!</v>
      </c>
      <c r="H105" s="173" t="e">
        <f>($G$77-G105)/$G$17*100</f>
        <v>#DIV/0!</v>
      </c>
    </row>
    <row r="106" spans="1:8" ht="15" x14ac:dyDescent="0.25">
      <c r="A106" s="278" t="str">
        <f>A46</f>
        <v>Conc 5</v>
      </c>
      <c r="B106" s="1">
        <v>1</v>
      </c>
      <c r="C106" s="33"/>
      <c r="D106" s="33"/>
      <c r="E106" s="33"/>
      <c r="F106" s="33"/>
      <c r="G106" s="198" t="str">
        <f t="shared" ref="G106:G111" si="29">IF(ISNUMBER(F106),(LN(F106)-LN(C106))/7,"")</f>
        <v/>
      </c>
      <c r="H106" s="19"/>
    </row>
    <row r="107" spans="1:8" ht="15" x14ac:dyDescent="0.25">
      <c r="A107" s="279"/>
      <c r="B107" s="2">
        <v>2</v>
      </c>
      <c r="C107" s="33"/>
      <c r="D107" s="33"/>
      <c r="E107" s="33"/>
      <c r="F107" s="33"/>
      <c r="G107" s="198" t="str">
        <f t="shared" si="29"/>
        <v/>
      </c>
      <c r="H107" s="19"/>
    </row>
    <row r="108" spans="1:8" ht="15" x14ac:dyDescent="0.25">
      <c r="A108" s="279"/>
      <c r="B108" s="2">
        <v>3</v>
      </c>
      <c r="C108" s="33"/>
      <c r="D108" s="33"/>
      <c r="E108" s="33"/>
      <c r="F108" s="33"/>
      <c r="G108" s="198" t="str">
        <f t="shared" si="29"/>
        <v/>
      </c>
      <c r="H108" s="19"/>
    </row>
    <row r="109" spans="1:8" ht="15" x14ac:dyDescent="0.25">
      <c r="A109" s="279"/>
      <c r="B109" s="2">
        <v>4</v>
      </c>
      <c r="C109" s="33"/>
      <c r="D109" s="33"/>
      <c r="E109" s="33"/>
      <c r="F109" s="33"/>
      <c r="G109" s="198" t="str">
        <f t="shared" si="29"/>
        <v/>
      </c>
      <c r="H109" s="19"/>
    </row>
    <row r="110" spans="1:8" ht="15" x14ac:dyDescent="0.25">
      <c r="A110" s="279"/>
      <c r="B110" s="2">
        <v>5</v>
      </c>
      <c r="C110" s="33"/>
      <c r="D110" s="33"/>
      <c r="E110" s="33"/>
      <c r="F110" s="33"/>
      <c r="G110" s="198" t="str">
        <f t="shared" si="29"/>
        <v/>
      </c>
      <c r="H110" s="19"/>
    </row>
    <row r="111" spans="1:8" ht="15.75" thickBot="1" x14ac:dyDescent="0.3">
      <c r="A111" s="331"/>
      <c r="B111" s="2">
        <v>6</v>
      </c>
      <c r="C111" s="40"/>
      <c r="D111" s="40"/>
      <c r="E111" s="40"/>
      <c r="F111" s="40"/>
      <c r="G111" s="198" t="str">
        <f t="shared" si="29"/>
        <v/>
      </c>
      <c r="H111" s="39"/>
    </row>
    <row r="112" spans="1:8" ht="15.75" thickBot="1" x14ac:dyDescent="0.3">
      <c r="A112" s="320" t="s">
        <v>17</v>
      </c>
      <c r="B112" s="321"/>
      <c r="C112" s="173" t="e">
        <f>AVERAGE(C106:C111)</f>
        <v>#DIV/0!</v>
      </c>
      <c r="D112" s="173" t="e">
        <f t="shared" ref="D112:G112" si="30">AVERAGE(D106:D111)</f>
        <v>#DIV/0!</v>
      </c>
      <c r="E112" s="173" t="e">
        <f t="shared" si="30"/>
        <v>#DIV/0!</v>
      </c>
      <c r="F112" s="173" t="e">
        <f t="shared" si="30"/>
        <v>#DIV/0!</v>
      </c>
      <c r="G112" s="200" t="e">
        <f t="shared" si="30"/>
        <v>#DIV/0!</v>
      </c>
      <c r="H112" s="173" t="e">
        <f>($G$77-G112)/$G$17*100</f>
        <v>#DIV/0!</v>
      </c>
    </row>
    <row r="113" spans="1:8" ht="15" x14ac:dyDescent="0.25">
      <c r="A113" s="278">
        <v>0.06</v>
      </c>
      <c r="B113" s="1">
        <v>1</v>
      </c>
      <c r="C113" s="33"/>
      <c r="D113" s="33"/>
      <c r="E113" s="33"/>
      <c r="F113" s="33"/>
      <c r="G113" s="198" t="str">
        <f t="shared" ref="G113:G118" si="31">IF(ISNUMBER(F113),(LN(F113)-LN(C113))/7,"")</f>
        <v/>
      </c>
      <c r="H113" s="19"/>
    </row>
    <row r="114" spans="1:8" ht="15" x14ac:dyDescent="0.25">
      <c r="A114" s="279"/>
      <c r="B114" s="2">
        <v>2</v>
      </c>
      <c r="C114" s="33"/>
      <c r="D114" s="33"/>
      <c r="E114" s="33"/>
      <c r="F114" s="33"/>
      <c r="G114" s="198" t="str">
        <f t="shared" si="31"/>
        <v/>
      </c>
      <c r="H114" s="19"/>
    </row>
    <row r="115" spans="1:8" ht="15" x14ac:dyDescent="0.25">
      <c r="A115" s="279"/>
      <c r="B115" s="2">
        <v>3</v>
      </c>
      <c r="C115" s="33"/>
      <c r="D115" s="33"/>
      <c r="E115" s="33"/>
      <c r="F115" s="33"/>
      <c r="G115" s="198" t="str">
        <f t="shared" si="31"/>
        <v/>
      </c>
      <c r="H115" s="19"/>
    </row>
    <row r="116" spans="1:8" ht="15" x14ac:dyDescent="0.25">
      <c r="A116" s="279"/>
      <c r="B116" s="2">
        <v>4</v>
      </c>
      <c r="C116" s="33"/>
      <c r="D116" s="33"/>
      <c r="E116" s="33"/>
      <c r="F116" s="33"/>
      <c r="G116" s="198" t="str">
        <f t="shared" si="31"/>
        <v/>
      </c>
      <c r="H116" s="19"/>
    </row>
    <row r="117" spans="1:8" ht="15" x14ac:dyDescent="0.25">
      <c r="A117" s="279"/>
      <c r="B117" s="2">
        <v>5</v>
      </c>
      <c r="C117" s="33"/>
      <c r="D117" s="33"/>
      <c r="E117" s="33"/>
      <c r="F117" s="33"/>
      <c r="G117" s="198" t="str">
        <f t="shared" si="31"/>
        <v/>
      </c>
      <c r="H117" s="19"/>
    </row>
    <row r="118" spans="1:8" ht="15.75" thickBot="1" x14ac:dyDescent="0.3">
      <c r="A118" s="331"/>
      <c r="B118" s="2">
        <v>6</v>
      </c>
      <c r="C118" s="35"/>
      <c r="D118" s="35"/>
      <c r="E118" s="35"/>
      <c r="F118" s="35"/>
      <c r="G118" s="198" t="str">
        <f t="shared" si="31"/>
        <v/>
      </c>
      <c r="H118" s="21"/>
    </row>
    <row r="119" spans="1:8" ht="15.75" thickBot="1" x14ac:dyDescent="0.3">
      <c r="A119" s="320" t="s">
        <v>17</v>
      </c>
      <c r="B119" s="321"/>
      <c r="C119" s="173" t="e">
        <f>AVERAGE(C113:C118)</f>
        <v>#DIV/0!</v>
      </c>
      <c r="D119" s="173" t="e">
        <f t="shared" ref="D119:G119" si="32">AVERAGE(D113:D118)</f>
        <v>#DIV/0!</v>
      </c>
      <c r="E119" s="173" t="e">
        <f t="shared" si="32"/>
        <v>#DIV/0!</v>
      </c>
      <c r="F119" s="173" t="e">
        <f t="shared" si="32"/>
        <v>#DIV/0!</v>
      </c>
      <c r="G119" s="200" t="e">
        <f t="shared" si="32"/>
        <v>#DIV/0!</v>
      </c>
      <c r="H119" s="173" t="e">
        <f>($G$77-G119)/$G$17*100</f>
        <v>#DIV/0!</v>
      </c>
    </row>
    <row r="120" spans="1:8" ht="15" x14ac:dyDescent="0.25">
      <c r="A120" s="278" t="str">
        <f>A60</f>
        <v>Conc 7</v>
      </c>
      <c r="B120" s="1">
        <v>1</v>
      </c>
      <c r="C120" s="33"/>
      <c r="D120" s="33"/>
      <c r="E120" s="33"/>
      <c r="F120" s="33"/>
      <c r="G120" s="198" t="str">
        <f t="shared" ref="G120:G125" si="33">IF(ISNUMBER(F120),(LN(F120)-LN(C120))/7,"")</f>
        <v/>
      </c>
      <c r="H120" s="19"/>
    </row>
    <row r="121" spans="1:8" ht="15" x14ac:dyDescent="0.25">
      <c r="A121" s="279"/>
      <c r="B121" s="2">
        <v>2</v>
      </c>
      <c r="C121" s="33"/>
      <c r="D121" s="33"/>
      <c r="E121" s="33"/>
      <c r="F121" s="33"/>
      <c r="G121" s="198" t="str">
        <f t="shared" si="33"/>
        <v/>
      </c>
      <c r="H121" s="19"/>
    </row>
    <row r="122" spans="1:8" ht="15" x14ac:dyDescent="0.25">
      <c r="A122" s="279"/>
      <c r="B122" s="2">
        <v>3</v>
      </c>
      <c r="C122" s="33"/>
      <c r="D122" s="33"/>
      <c r="E122" s="33"/>
      <c r="F122" s="33"/>
      <c r="G122" s="198" t="str">
        <f t="shared" si="33"/>
        <v/>
      </c>
      <c r="H122" s="19"/>
    </row>
    <row r="123" spans="1:8" ht="15" x14ac:dyDescent="0.25">
      <c r="A123" s="279"/>
      <c r="B123" s="2">
        <v>4</v>
      </c>
      <c r="C123" s="33"/>
      <c r="D123" s="33"/>
      <c r="E123" s="33"/>
      <c r="F123" s="33"/>
      <c r="G123" s="198" t="str">
        <f t="shared" si="33"/>
        <v/>
      </c>
      <c r="H123" s="19"/>
    </row>
    <row r="124" spans="1:8" ht="15" x14ac:dyDescent="0.25">
      <c r="A124" s="279"/>
      <c r="B124" s="2">
        <v>5</v>
      </c>
      <c r="C124" s="33"/>
      <c r="D124" s="33"/>
      <c r="E124" s="33"/>
      <c r="F124" s="33"/>
      <c r="G124" s="198" t="str">
        <f t="shared" si="33"/>
        <v/>
      </c>
      <c r="H124" s="19"/>
    </row>
    <row r="125" spans="1:8" ht="15.75" thickBot="1" x14ac:dyDescent="0.3">
      <c r="A125" s="331"/>
      <c r="B125" s="17">
        <v>6</v>
      </c>
      <c r="C125" s="35"/>
      <c r="D125" s="35"/>
      <c r="E125" s="35"/>
      <c r="F125" s="35"/>
      <c r="G125" s="198" t="str">
        <f t="shared" si="33"/>
        <v/>
      </c>
      <c r="H125" s="21"/>
    </row>
    <row r="126" spans="1:8" ht="15.75" thickBot="1" x14ac:dyDescent="0.3">
      <c r="A126" s="320" t="s">
        <v>17</v>
      </c>
      <c r="B126" s="321"/>
      <c r="C126" s="173" t="e">
        <f>AVERAGE(C120:C125)</f>
        <v>#DIV/0!</v>
      </c>
      <c r="D126" s="173" t="e">
        <f t="shared" ref="D126:G126" si="34">AVERAGE(D120:D125)</f>
        <v>#DIV/0!</v>
      </c>
      <c r="E126" s="173" t="e">
        <f t="shared" si="34"/>
        <v>#DIV/0!</v>
      </c>
      <c r="F126" s="173" t="e">
        <f t="shared" si="34"/>
        <v>#DIV/0!</v>
      </c>
      <c r="G126" s="200" t="e">
        <f t="shared" si="34"/>
        <v>#DIV/0!</v>
      </c>
      <c r="H126" s="173" t="e">
        <f>($G$77-G126)/$G$17*100</f>
        <v>#DIV/0!</v>
      </c>
    </row>
    <row r="127" spans="1:8" ht="14.25" x14ac:dyDescent="0.2">
      <c r="A127" s="7" t="s">
        <v>141</v>
      </c>
      <c r="B127" s="7"/>
      <c r="C127" s="7"/>
      <c r="D127" s="7"/>
      <c r="E127" s="7"/>
      <c r="F127" s="7"/>
      <c r="G127" s="12"/>
      <c r="H127" s="12"/>
    </row>
    <row r="128" spans="1:8" ht="14.25" x14ac:dyDescent="0.2">
      <c r="A128" s="7"/>
      <c r="B128" s="7"/>
      <c r="C128" s="7"/>
      <c r="D128" s="7"/>
      <c r="E128" s="7"/>
      <c r="F128" s="7"/>
      <c r="G128" s="12"/>
      <c r="H128" s="12"/>
    </row>
    <row r="129" spans="1:10" ht="15.75" thickBot="1" x14ac:dyDescent="0.3">
      <c r="A129" s="9"/>
      <c r="B129" s="6"/>
      <c r="C129" s="7"/>
      <c r="D129" s="7"/>
      <c r="E129" s="7"/>
      <c r="F129" s="7"/>
      <c r="G129" s="7"/>
      <c r="H129" s="7"/>
    </row>
    <row r="130" spans="1:10" ht="15.75" thickBot="1" x14ac:dyDescent="0.3">
      <c r="A130" s="326" t="s">
        <v>18</v>
      </c>
      <c r="B130" s="327"/>
      <c r="C130" s="3" t="s">
        <v>7</v>
      </c>
      <c r="D130" s="209" t="str">
        <f>A18</f>
        <v>Conc 1</v>
      </c>
      <c r="E130" s="209" t="str">
        <f>A25</f>
        <v>Conc 2</v>
      </c>
      <c r="F130" s="209" t="str">
        <f>A32</f>
        <v>Conc 3</v>
      </c>
      <c r="G130" s="209" t="str">
        <f>A39</f>
        <v>Conc 4</v>
      </c>
      <c r="H130" s="209" t="str">
        <f>A46</f>
        <v>Conc 5</v>
      </c>
      <c r="I130" s="210" t="str">
        <f>A53</f>
        <v>Conc 6</v>
      </c>
      <c r="J130" s="210" t="str">
        <f>A60</f>
        <v>Conc 7</v>
      </c>
    </row>
    <row r="131" spans="1:10" ht="15" x14ac:dyDescent="0.25">
      <c r="A131" s="324" t="s">
        <v>12</v>
      </c>
      <c r="B131" s="325"/>
      <c r="C131" s="41"/>
      <c r="D131" s="41"/>
      <c r="E131" s="41"/>
      <c r="F131" s="41"/>
      <c r="G131" s="41"/>
      <c r="H131" s="41"/>
      <c r="I131" s="41"/>
      <c r="J131" s="41"/>
    </row>
    <row r="132" spans="1:10" ht="15.75" thickBot="1" x14ac:dyDescent="0.3">
      <c r="A132" s="288" t="s">
        <v>44</v>
      </c>
      <c r="B132" s="289"/>
      <c r="C132" s="42"/>
      <c r="D132" s="42"/>
      <c r="E132" s="42"/>
      <c r="F132" s="42"/>
      <c r="G132" s="42"/>
      <c r="H132" s="42"/>
      <c r="I132" s="42"/>
      <c r="J132" s="42"/>
    </row>
    <row r="133" spans="1:10" x14ac:dyDescent="0.2">
      <c r="A133" s="27" t="s">
        <v>45</v>
      </c>
    </row>
  </sheetData>
  <sheetProtection formatCells="0"/>
  <mergeCells count="48">
    <mergeCell ref="A6:D6"/>
    <mergeCell ref="E6:H6"/>
    <mergeCell ref="A8:B8"/>
    <mergeCell ref="A1:H1"/>
    <mergeCell ref="A2:D2"/>
    <mergeCell ref="E2:H2"/>
    <mergeCell ref="A4:D4"/>
    <mergeCell ref="E4:H4"/>
    <mergeCell ref="A5:D5"/>
    <mergeCell ref="E5:H5"/>
    <mergeCell ref="A3:D3"/>
    <mergeCell ref="E3:H3"/>
    <mergeCell ref="A31:B31"/>
    <mergeCell ref="A32:A37"/>
    <mergeCell ref="A38:B38"/>
    <mergeCell ref="A39:A44"/>
    <mergeCell ref="A46:A51"/>
    <mergeCell ref="A45:B45"/>
    <mergeCell ref="A9:A16"/>
    <mergeCell ref="A17:B17"/>
    <mergeCell ref="A18:A23"/>
    <mergeCell ref="A24:B24"/>
    <mergeCell ref="A25:A30"/>
    <mergeCell ref="A132:B132"/>
    <mergeCell ref="A60:A65"/>
    <mergeCell ref="A66:B66"/>
    <mergeCell ref="A77:B77"/>
    <mergeCell ref="A78:A83"/>
    <mergeCell ref="A84:B84"/>
    <mergeCell ref="A85:A90"/>
    <mergeCell ref="A91:B91"/>
    <mergeCell ref="A92:A97"/>
    <mergeCell ref="A98:B98"/>
    <mergeCell ref="A99:A104"/>
    <mergeCell ref="A105:B105"/>
    <mergeCell ref="A106:A111"/>
    <mergeCell ref="A112:B112"/>
    <mergeCell ref="A68:B68"/>
    <mergeCell ref="A69:A76"/>
    <mergeCell ref="A130:B130"/>
    <mergeCell ref="A131:B131"/>
    <mergeCell ref="A53:A58"/>
    <mergeCell ref="A52:B52"/>
    <mergeCell ref="A113:A118"/>
    <mergeCell ref="A119:B119"/>
    <mergeCell ref="A120:A125"/>
    <mergeCell ref="A126:B126"/>
    <mergeCell ref="A59:B59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218C-F210-4D63-9CC7-DA548663C5A8}">
  <dimension ref="A1:Q83"/>
  <sheetViews>
    <sheetView workbookViewId="0">
      <selection activeCell="A18" sqref="A18:A25"/>
    </sheetView>
  </sheetViews>
  <sheetFormatPr baseColWidth="10" defaultColWidth="11.42578125" defaultRowHeight="12.75" x14ac:dyDescent="0.2"/>
  <cols>
    <col min="1" max="2" width="11.42578125" style="27"/>
    <col min="3" max="10" width="15.7109375" style="27" customWidth="1"/>
    <col min="11" max="16384" width="11.42578125" style="27"/>
  </cols>
  <sheetData>
    <row r="1" spans="1:17" ht="16.5" thickBot="1" x14ac:dyDescent="0.25">
      <c r="A1" s="309" t="s">
        <v>142</v>
      </c>
      <c r="B1" s="310"/>
      <c r="C1" s="310"/>
      <c r="D1" s="310"/>
      <c r="E1" s="310"/>
      <c r="F1" s="310"/>
      <c r="G1" s="310"/>
      <c r="H1" s="311"/>
    </row>
    <row r="2" spans="1:17" ht="15" x14ac:dyDescent="0.25">
      <c r="A2" s="316" t="s">
        <v>36</v>
      </c>
      <c r="B2" s="317"/>
      <c r="C2" s="317"/>
      <c r="D2" s="317"/>
      <c r="E2" s="345" t="s">
        <v>144</v>
      </c>
      <c r="F2" s="345"/>
      <c r="G2" s="345"/>
      <c r="H2" s="346"/>
    </row>
    <row r="3" spans="1:17" ht="15" x14ac:dyDescent="0.2">
      <c r="A3" s="312" t="s">
        <v>39</v>
      </c>
      <c r="B3" s="313"/>
      <c r="C3" s="313"/>
      <c r="D3" s="313"/>
      <c r="E3" s="347" t="s">
        <v>148</v>
      </c>
      <c r="F3" s="347"/>
      <c r="G3" s="347"/>
      <c r="H3" s="348"/>
    </row>
    <row r="4" spans="1:17" ht="15" x14ac:dyDescent="0.2">
      <c r="A4" s="295" t="s">
        <v>37</v>
      </c>
      <c r="B4" s="296"/>
      <c r="C4" s="296"/>
      <c r="D4" s="297"/>
      <c r="E4" s="293"/>
      <c r="F4" s="293"/>
      <c r="G4" s="293"/>
      <c r="H4" s="294"/>
    </row>
    <row r="5" spans="1:17" ht="15" x14ac:dyDescent="0.2">
      <c r="A5" s="295" t="s">
        <v>9</v>
      </c>
      <c r="B5" s="296"/>
      <c r="C5" s="296"/>
      <c r="D5" s="297"/>
      <c r="E5" s="293"/>
      <c r="F5" s="293"/>
      <c r="G5" s="293"/>
      <c r="H5" s="294"/>
    </row>
    <row r="6" spans="1:17" ht="15.75" thickBot="1" x14ac:dyDescent="0.25">
      <c r="A6" s="334" t="s">
        <v>10</v>
      </c>
      <c r="B6" s="335"/>
      <c r="C6" s="335"/>
      <c r="D6" s="336"/>
      <c r="E6" s="337"/>
      <c r="F6" s="338"/>
      <c r="G6" s="338"/>
      <c r="H6" s="339"/>
    </row>
    <row r="7" spans="1:17" ht="13.5" thickBot="1" x14ac:dyDescent="0.25"/>
    <row r="8" spans="1:17" ht="60.75" thickBot="1" x14ac:dyDescent="0.25">
      <c r="A8" s="322" t="s">
        <v>84</v>
      </c>
      <c r="B8" s="323"/>
      <c r="C8" s="179" t="s">
        <v>145</v>
      </c>
      <c r="D8" s="179" t="s">
        <v>146</v>
      </c>
      <c r="E8" s="179" t="s">
        <v>147</v>
      </c>
      <c r="F8" s="30" t="s">
        <v>69</v>
      </c>
      <c r="G8" s="118"/>
      <c r="H8" s="118"/>
      <c r="I8" s="118"/>
      <c r="J8" s="118"/>
      <c r="K8" s="118"/>
      <c r="L8" s="118"/>
      <c r="M8" s="118"/>
      <c r="N8" s="118"/>
      <c r="O8" s="118"/>
    </row>
    <row r="9" spans="1:17" ht="15" x14ac:dyDescent="0.25">
      <c r="A9" s="332" t="s">
        <v>16</v>
      </c>
      <c r="B9" s="1">
        <v>1</v>
      </c>
      <c r="C9" s="206"/>
      <c r="D9" s="206"/>
      <c r="E9" s="207" t="str">
        <f>IF(ISNUMBER(D9),(D9-C9),"")</f>
        <v/>
      </c>
      <c r="F9" s="18"/>
      <c r="G9" s="118"/>
      <c r="H9" s="118"/>
      <c r="I9" s="180" t="s">
        <v>158</v>
      </c>
      <c r="J9" s="181"/>
      <c r="K9" s="181"/>
      <c r="L9" s="181"/>
      <c r="M9" s="181"/>
      <c r="N9" s="181"/>
      <c r="O9" s="181"/>
      <c r="P9" s="181"/>
      <c r="Q9" s="182"/>
    </row>
    <row r="10" spans="1:17" ht="15" x14ac:dyDescent="0.25">
      <c r="A10" s="333"/>
      <c r="B10" s="2">
        <v>2</v>
      </c>
      <c r="C10" s="206"/>
      <c r="D10" s="206"/>
      <c r="E10" s="207" t="str">
        <f t="shared" ref="E10:E16" si="0">IF(ISNUMBER(D10),(D10-C10),"")</f>
        <v/>
      </c>
      <c r="F10" s="20"/>
      <c r="G10" s="118"/>
      <c r="H10" s="118"/>
      <c r="I10" s="183"/>
      <c r="J10" s="184"/>
      <c r="K10" s="184"/>
      <c r="L10" s="184"/>
      <c r="M10" s="184"/>
      <c r="N10" s="184"/>
      <c r="O10" s="184"/>
      <c r="P10" s="184"/>
      <c r="Q10" s="185"/>
    </row>
    <row r="11" spans="1:17" ht="15" x14ac:dyDescent="0.25">
      <c r="A11" s="333"/>
      <c r="B11" s="2">
        <v>3</v>
      </c>
      <c r="C11" s="206"/>
      <c r="D11" s="206"/>
      <c r="E11" s="207" t="str">
        <f t="shared" si="0"/>
        <v/>
      </c>
      <c r="F11" s="20"/>
      <c r="G11" s="118"/>
      <c r="H11" s="118"/>
      <c r="I11" s="183"/>
      <c r="J11" s="184"/>
      <c r="K11" s="184"/>
      <c r="L11" s="184"/>
      <c r="M11" s="184"/>
      <c r="N11" s="184"/>
      <c r="O11" s="184"/>
      <c r="P11" s="184"/>
      <c r="Q11" s="185"/>
    </row>
    <row r="12" spans="1:17" ht="15" x14ac:dyDescent="0.25">
      <c r="A12" s="333"/>
      <c r="B12" s="2">
        <v>4</v>
      </c>
      <c r="C12" s="206"/>
      <c r="D12" s="206"/>
      <c r="E12" s="207" t="str">
        <f t="shared" si="0"/>
        <v/>
      </c>
      <c r="F12" s="20"/>
      <c r="G12" s="118"/>
      <c r="H12" s="118"/>
      <c r="I12" s="183"/>
      <c r="J12" s="184"/>
      <c r="K12" s="184"/>
      <c r="L12" s="184"/>
      <c r="M12" s="184"/>
      <c r="N12" s="184"/>
      <c r="O12" s="184"/>
      <c r="P12" s="184"/>
      <c r="Q12" s="185"/>
    </row>
    <row r="13" spans="1:17" ht="15" x14ac:dyDescent="0.25">
      <c r="A13" s="333"/>
      <c r="B13" s="2">
        <v>5</v>
      </c>
      <c r="C13" s="206"/>
      <c r="D13" s="206"/>
      <c r="E13" s="207" t="str">
        <f t="shared" si="0"/>
        <v/>
      </c>
      <c r="F13" s="20"/>
      <c r="G13" s="118"/>
      <c r="H13" s="118"/>
      <c r="I13" s="183"/>
      <c r="J13" s="184"/>
      <c r="K13" s="184"/>
      <c r="L13" s="184"/>
      <c r="M13" s="184"/>
      <c r="N13" s="184"/>
      <c r="O13" s="184"/>
      <c r="P13" s="184"/>
      <c r="Q13" s="185"/>
    </row>
    <row r="14" spans="1:17" ht="15" x14ac:dyDescent="0.25">
      <c r="A14" s="333"/>
      <c r="B14" s="2">
        <v>6</v>
      </c>
      <c r="C14" s="208"/>
      <c r="D14" s="208"/>
      <c r="E14" s="207" t="str">
        <f t="shared" si="0"/>
        <v/>
      </c>
      <c r="F14" s="20"/>
      <c r="G14" s="118"/>
      <c r="H14" s="118"/>
      <c r="I14" s="183"/>
      <c r="J14" s="184"/>
      <c r="K14" s="184"/>
      <c r="L14" s="184"/>
      <c r="M14" s="184"/>
      <c r="N14" s="184"/>
      <c r="O14" s="184"/>
      <c r="P14" s="184"/>
      <c r="Q14" s="185"/>
    </row>
    <row r="15" spans="1:17" ht="15" x14ac:dyDescent="0.25">
      <c r="A15" s="333"/>
      <c r="B15" s="2">
        <v>7</v>
      </c>
      <c r="C15" s="208"/>
      <c r="D15" s="208"/>
      <c r="E15" s="207" t="str">
        <f t="shared" si="0"/>
        <v/>
      </c>
      <c r="F15" s="20"/>
      <c r="G15" s="118"/>
      <c r="H15" s="118"/>
      <c r="I15" s="183"/>
      <c r="J15" s="184"/>
      <c r="K15" s="184"/>
      <c r="L15" s="184"/>
      <c r="M15" s="184"/>
      <c r="N15" s="184"/>
      <c r="O15" s="184"/>
      <c r="P15" s="184"/>
      <c r="Q15" s="185"/>
    </row>
    <row r="16" spans="1:17" ht="15.75" thickBot="1" x14ac:dyDescent="0.3">
      <c r="A16" s="333"/>
      <c r="B16" s="2">
        <v>8</v>
      </c>
      <c r="C16" s="208"/>
      <c r="D16" s="208"/>
      <c r="E16" s="207" t="str">
        <f t="shared" si="0"/>
        <v/>
      </c>
      <c r="F16" s="20"/>
      <c r="G16" s="118"/>
      <c r="H16" s="118"/>
      <c r="I16" s="183"/>
      <c r="J16" s="184"/>
      <c r="K16" s="184"/>
      <c r="L16" s="184"/>
      <c r="M16" s="184"/>
      <c r="N16" s="184"/>
      <c r="O16" s="184"/>
      <c r="P16" s="184"/>
      <c r="Q16" s="185"/>
    </row>
    <row r="17" spans="1:17" ht="15.75" thickBot="1" x14ac:dyDescent="0.3">
      <c r="A17" s="320" t="s">
        <v>17</v>
      </c>
      <c r="B17" s="321"/>
      <c r="C17" s="173" t="e">
        <f t="shared" ref="C17:D17" si="1">AVERAGE(C9:C16)</f>
        <v>#DIV/0!</v>
      </c>
      <c r="D17" s="173" t="e">
        <f t="shared" si="1"/>
        <v>#DIV/0!</v>
      </c>
      <c r="E17" s="173" t="e">
        <f>AVERAGE(E9:E16)</f>
        <v>#DIV/0!</v>
      </c>
      <c r="F17" s="23"/>
      <c r="G17" s="118"/>
      <c r="H17" s="118"/>
      <c r="I17" s="183"/>
      <c r="J17" s="184"/>
      <c r="K17" s="184"/>
      <c r="L17" s="184"/>
      <c r="M17" s="184"/>
      <c r="N17" s="184"/>
      <c r="O17" s="184"/>
      <c r="P17" s="184"/>
      <c r="Q17" s="185"/>
    </row>
    <row r="18" spans="1:17" ht="15" x14ac:dyDescent="0.25">
      <c r="A18" s="342" t="s">
        <v>19</v>
      </c>
      <c r="B18" s="1">
        <v>1</v>
      </c>
      <c r="C18" s="206"/>
      <c r="D18" s="206"/>
      <c r="E18" s="207" t="str">
        <f t="shared" ref="E18:E79" si="2">IF(ISNUMBER(D18),(D18-C18),"")</f>
        <v/>
      </c>
      <c r="F18" s="19"/>
      <c r="G18" s="118"/>
      <c r="H18" s="118"/>
      <c r="I18" s="183"/>
      <c r="J18" s="184"/>
      <c r="K18" s="184"/>
      <c r="L18" s="184"/>
      <c r="M18" s="184"/>
      <c r="N18" s="184"/>
      <c r="O18" s="184"/>
      <c r="P18" s="184"/>
      <c r="Q18" s="185"/>
    </row>
    <row r="19" spans="1:17" ht="15" x14ac:dyDescent="0.25">
      <c r="A19" s="343"/>
      <c r="B19" s="2">
        <v>2</v>
      </c>
      <c r="C19" s="206"/>
      <c r="D19" s="206"/>
      <c r="E19" s="207" t="str">
        <f t="shared" si="2"/>
        <v/>
      </c>
      <c r="F19" s="19"/>
      <c r="G19" s="118"/>
      <c r="H19" s="118"/>
      <c r="I19" s="183"/>
      <c r="J19" s="184"/>
      <c r="K19" s="184"/>
      <c r="L19" s="184"/>
      <c r="M19" s="184"/>
      <c r="N19" s="184"/>
      <c r="O19" s="184"/>
      <c r="P19" s="184"/>
      <c r="Q19" s="185"/>
    </row>
    <row r="20" spans="1:17" ht="15" x14ac:dyDescent="0.25">
      <c r="A20" s="343"/>
      <c r="B20" s="2">
        <v>3</v>
      </c>
      <c r="C20" s="206"/>
      <c r="D20" s="206"/>
      <c r="E20" s="207" t="str">
        <f t="shared" si="2"/>
        <v/>
      </c>
      <c r="F20" s="19"/>
      <c r="G20" s="118"/>
      <c r="H20" s="118"/>
      <c r="I20" s="183"/>
      <c r="J20" s="184"/>
      <c r="K20" s="184"/>
      <c r="L20" s="184"/>
      <c r="M20" s="184"/>
      <c r="N20" s="184"/>
      <c r="O20" s="184"/>
      <c r="P20" s="184"/>
      <c r="Q20" s="185"/>
    </row>
    <row r="21" spans="1:17" ht="15.75" thickBot="1" x14ac:dyDescent="0.3">
      <c r="A21" s="343"/>
      <c r="B21" s="2">
        <v>4</v>
      </c>
      <c r="C21" s="206"/>
      <c r="D21" s="206"/>
      <c r="E21" s="207" t="str">
        <f t="shared" si="2"/>
        <v/>
      </c>
      <c r="F21" s="19"/>
      <c r="G21" s="118"/>
      <c r="H21" s="118"/>
      <c r="I21" s="186"/>
      <c r="J21" s="187"/>
      <c r="K21" s="187"/>
      <c r="L21" s="187"/>
      <c r="M21" s="187"/>
      <c r="N21" s="187"/>
      <c r="O21" s="187"/>
      <c r="P21" s="187"/>
      <c r="Q21" s="188"/>
    </row>
    <row r="22" spans="1:17" ht="15" x14ac:dyDescent="0.25">
      <c r="A22" s="343"/>
      <c r="B22" s="2">
        <v>5</v>
      </c>
      <c r="C22" s="206"/>
      <c r="D22" s="206"/>
      <c r="E22" s="207" t="str">
        <f t="shared" si="2"/>
        <v/>
      </c>
      <c r="F22" s="19"/>
      <c r="G22" s="118"/>
      <c r="H22" s="118"/>
      <c r="I22" s="118"/>
      <c r="J22" s="118"/>
      <c r="K22" s="118"/>
      <c r="L22" s="118"/>
      <c r="M22" s="118"/>
      <c r="N22" s="118"/>
      <c r="O22" s="118"/>
    </row>
    <row r="23" spans="1:17" ht="15" x14ac:dyDescent="0.25">
      <c r="A23" s="343"/>
      <c r="B23" s="2">
        <v>6</v>
      </c>
      <c r="C23" s="208"/>
      <c r="D23" s="208"/>
      <c r="E23" s="207" t="str">
        <f t="shared" si="2"/>
        <v/>
      </c>
      <c r="F23" s="21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7" ht="15" x14ac:dyDescent="0.25">
      <c r="A24" s="343"/>
      <c r="B24" s="2">
        <v>7</v>
      </c>
      <c r="C24" s="208"/>
      <c r="D24" s="208"/>
      <c r="E24" s="207" t="str">
        <f t="shared" si="2"/>
        <v/>
      </c>
      <c r="F24" s="21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1:17" ht="15.75" thickBot="1" x14ac:dyDescent="0.3">
      <c r="A25" s="343"/>
      <c r="B25" s="2">
        <v>8</v>
      </c>
      <c r="C25" s="208"/>
      <c r="D25" s="208"/>
      <c r="E25" s="207" t="str">
        <f t="shared" si="2"/>
        <v/>
      </c>
      <c r="F25" s="21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1:17" ht="15.75" thickBot="1" x14ac:dyDescent="0.3">
      <c r="A26" s="320" t="s">
        <v>17</v>
      </c>
      <c r="B26" s="321"/>
      <c r="C26" s="173" t="e">
        <f>AVERAGE(C18:C25)</f>
        <v>#DIV/0!</v>
      </c>
      <c r="D26" s="173" t="e">
        <f>AVERAGE(D18:D25)</f>
        <v>#DIV/0!</v>
      </c>
      <c r="E26" s="173" t="e">
        <f>AVERAGE(E18:E25)</f>
        <v>#DIV/0!</v>
      </c>
      <c r="F26" s="173" t="e">
        <f>($E$17-E26)/$E$17*100</f>
        <v>#DIV/0!</v>
      </c>
      <c r="G26" s="118"/>
      <c r="H26" s="118"/>
      <c r="I26" s="118"/>
      <c r="J26" s="118"/>
      <c r="K26" s="118"/>
      <c r="L26" s="118"/>
      <c r="M26" s="118"/>
      <c r="N26" s="118"/>
      <c r="O26" s="118"/>
    </row>
    <row r="27" spans="1:17" ht="15" x14ac:dyDescent="0.25">
      <c r="A27" s="342" t="s">
        <v>20</v>
      </c>
      <c r="B27" s="1">
        <v>1</v>
      </c>
      <c r="C27" s="206"/>
      <c r="D27" s="206"/>
      <c r="E27" s="207" t="str">
        <f t="shared" si="2"/>
        <v/>
      </c>
      <c r="F27" s="25"/>
      <c r="G27" s="118"/>
      <c r="H27" s="118"/>
      <c r="I27" s="118"/>
      <c r="J27" s="118"/>
      <c r="K27" s="118"/>
      <c r="L27" s="118"/>
      <c r="M27" s="118"/>
      <c r="N27" s="118"/>
      <c r="O27" s="118"/>
    </row>
    <row r="28" spans="1:17" ht="15" x14ac:dyDescent="0.25">
      <c r="A28" s="343"/>
      <c r="B28" s="2">
        <v>2</v>
      </c>
      <c r="C28" s="206"/>
      <c r="D28" s="206"/>
      <c r="E28" s="207" t="str">
        <f t="shared" si="2"/>
        <v/>
      </c>
      <c r="F28" s="25"/>
      <c r="G28" s="118"/>
      <c r="H28" s="118"/>
      <c r="I28" s="118"/>
      <c r="J28" s="118"/>
      <c r="K28" s="118"/>
      <c r="L28" s="118"/>
      <c r="M28" s="118"/>
      <c r="N28" s="118"/>
      <c r="O28" s="118"/>
    </row>
    <row r="29" spans="1:17" ht="15" x14ac:dyDescent="0.25">
      <c r="A29" s="343"/>
      <c r="B29" s="2">
        <v>3</v>
      </c>
      <c r="C29" s="206"/>
      <c r="D29" s="206"/>
      <c r="E29" s="207" t="str">
        <f t="shared" si="2"/>
        <v/>
      </c>
      <c r="F29" s="25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1:17" ht="15" x14ac:dyDescent="0.25">
      <c r="A30" s="343"/>
      <c r="B30" s="2">
        <v>4</v>
      </c>
      <c r="C30" s="206"/>
      <c r="D30" s="206"/>
      <c r="E30" s="207" t="str">
        <f t="shared" si="2"/>
        <v/>
      </c>
      <c r="F30" s="25"/>
      <c r="G30" s="118"/>
      <c r="H30" s="118"/>
      <c r="I30" s="118"/>
      <c r="J30" s="118"/>
      <c r="K30" s="118"/>
      <c r="L30" s="118"/>
      <c r="M30" s="118"/>
      <c r="N30" s="118"/>
      <c r="O30" s="118"/>
    </row>
    <row r="31" spans="1:17" ht="15" x14ac:dyDescent="0.25">
      <c r="A31" s="343"/>
      <c r="B31" s="2">
        <v>5</v>
      </c>
      <c r="C31" s="206"/>
      <c r="D31" s="206"/>
      <c r="E31" s="207" t="str">
        <f t="shared" si="2"/>
        <v/>
      </c>
      <c r="F31" s="25"/>
      <c r="G31" s="118"/>
      <c r="H31" s="118"/>
      <c r="I31" s="118"/>
      <c r="J31" s="118"/>
      <c r="K31" s="118"/>
      <c r="L31" s="118"/>
      <c r="M31" s="118"/>
      <c r="N31" s="118"/>
      <c r="O31" s="118"/>
    </row>
    <row r="32" spans="1:17" ht="15" x14ac:dyDescent="0.25">
      <c r="A32" s="343"/>
      <c r="B32" s="2">
        <v>6</v>
      </c>
      <c r="C32" s="208"/>
      <c r="D32" s="208"/>
      <c r="E32" s="207" t="str">
        <f t="shared" si="2"/>
        <v/>
      </c>
      <c r="F32" s="25"/>
      <c r="G32" s="118"/>
      <c r="H32" s="118"/>
      <c r="I32" s="118"/>
      <c r="J32" s="118"/>
      <c r="K32" s="118"/>
      <c r="L32" s="118"/>
      <c r="M32" s="118"/>
      <c r="N32" s="118"/>
      <c r="O32" s="118"/>
    </row>
    <row r="33" spans="1:15" ht="15" x14ac:dyDescent="0.25">
      <c r="A33" s="343"/>
      <c r="B33" s="2">
        <v>7</v>
      </c>
      <c r="C33" s="208"/>
      <c r="D33" s="208"/>
      <c r="E33" s="207" t="str">
        <f t="shared" si="2"/>
        <v/>
      </c>
      <c r="F33" s="25"/>
      <c r="G33" s="118"/>
      <c r="H33" s="118"/>
      <c r="I33" s="118"/>
      <c r="J33" s="118"/>
      <c r="K33" s="118"/>
      <c r="L33" s="118"/>
      <c r="M33" s="118"/>
      <c r="N33" s="118"/>
      <c r="O33" s="118"/>
    </row>
    <row r="34" spans="1:15" ht="15.75" thickBot="1" x14ac:dyDescent="0.3">
      <c r="A34" s="344"/>
      <c r="B34" s="2">
        <v>8</v>
      </c>
      <c r="C34" s="208"/>
      <c r="D34" s="208"/>
      <c r="E34" s="207" t="str">
        <f t="shared" si="2"/>
        <v/>
      </c>
      <c r="F34" s="26"/>
      <c r="G34" s="118"/>
      <c r="H34" s="118"/>
      <c r="I34" s="118"/>
      <c r="J34" s="118"/>
      <c r="K34" s="118"/>
      <c r="L34" s="118"/>
      <c r="M34" s="118"/>
      <c r="N34" s="118"/>
      <c r="O34" s="118"/>
    </row>
    <row r="35" spans="1:15" ht="15.75" thickBot="1" x14ac:dyDescent="0.3">
      <c r="A35" s="320" t="s">
        <v>17</v>
      </c>
      <c r="B35" s="321"/>
      <c r="C35" s="173" t="e">
        <f>AVERAGE(C27:C34)</f>
        <v>#DIV/0!</v>
      </c>
      <c r="D35" s="173" t="e">
        <f>AVERAGE(D27:D34)</f>
        <v>#DIV/0!</v>
      </c>
      <c r="E35" s="173" t="e">
        <f>AVERAGE(E27:E34)</f>
        <v>#DIV/0!</v>
      </c>
      <c r="F35" s="173" t="e">
        <f>($E$17-E35)/$E$17*100</f>
        <v>#DIV/0!</v>
      </c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ht="15" x14ac:dyDescent="0.25">
      <c r="A36" s="342" t="s">
        <v>21</v>
      </c>
      <c r="B36" s="1">
        <v>1</v>
      </c>
      <c r="C36" s="206"/>
      <c r="D36" s="206"/>
      <c r="E36" s="207" t="str">
        <f t="shared" si="2"/>
        <v/>
      </c>
      <c r="F36" s="19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1:15" ht="15" x14ac:dyDescent="0.25">
      <c r="A37" s="343"/>
      <c r="B37" s="2">
        <v>2</v>
      </c>
      <c r="C37" s="206"/>
      <c r="D37" s="206"/>
      <c r="E37" s="207" t="str">
        <f t="shared" si="2"/>
        <v/>
      </c>
      <c r="F37" s="19"/>
      <c r="G37" s="118"/>
      <c r="H37" s="118"/>
      <c r="I37" s="118"/>
      <c r="J37" s="118"/>
      <c r="K37" s="118"/>
      <c r="L37" s="118"/>
      <c r="M37" s="118"/>
      <c r="N37" s="118"/>
      <c r="O37" s="118"/>
    </row>
    <row r="38" spans="1:15" ht="15" x14ac:dyDescent="0.25">
      <c r="A38" s="343"/>
      <c r="B38" s="2">
        <v>3</v>
      </c>
      <c r="C38" s="206"/>
      <c r="D38" s="206"/>
      <c r="E38" s="207" t="str">
        <f t="shared" si="2"/>
        <v/>
      </c>
      <c r="F38" s="19"/>
      <c r="G38" s="118"/>
      <c r="H38" s="118"/>
      <c r="I38" s="118"/>
      <c r="J38" s="118"/>
      <c r="K38" s="118"/>
      <c r="L38" s="118"/>
      <c r="M38" s="118"/>
      <c r="N38" s="118"/>
      <c r="O38" s="118"/>
    </row>
    <row r="39" spans="1:15" ht="15" x14ac:dyDescent="0.25">
      <c r="A39" s="343"/>
      <c r="B39" s="2">
        <v>4</v>
      </c>
      <c r="C39" s="206"/>
      <c r="D39" s="206"/>
      <c r="E39" s="207" t="str">
        <f t="shared" si="2"/>
        <v/>
      </c>
      <c r="F39" s="19"/>
      <c r="G39" s="118"/>
      <c r="H39" s="118"/>
      <c r="I39" s="118"/>
      <c r="J39" s="118"/>
      <c r="K39" s="118"/>
      <c r="L39" s="118"/>
      <c r="M39" s="118"/>
      <c r="N39" s="118"/>
      <c r="O39" s="118"/>
    </row>
    <row r="40" spans="1:15" ht="15" x14ac:dyDescent="0.25">
      <c r="A40" s="343"/>
      <c r="B40" s="2">
        <v>5</v>
      </c>
      <c r="C40" s="206"/>
      <c r="D40" s="206"/>
      <c r="E40" s="207" t="str">
        <f t="shared" si="2"/>
        <v/>
      </c>
      <c r="F40" s="19"/>
      <c r="G40" s="118"/>
      <c r="H40" s="118"/>
      <c r="I40" s="118"/>
      <c r="J40" s="118"/>
      <c r="K40" s="118"/>
      <c r="L40" s="118"/>
      <c r="M40" s="118"/>
      <c r="N40" s="118"/>
      <c r="O40" s="118"/>
    </row>
    <row r="41" spans="1:15" ht="15" x14ac:dyDescent="0.25">
      <c r="A41" s="343"/>
      <c r="B41" s="2">
        <v>6</v>
      </c>
      <c r="C41" s="208"/>
      <c r="D41" s="208"/>
      <c r="E41" s="207" t="str">
        <f t="shared" si="2"/>
        <v/>
      </c>
      <c r="F41" s="19"/>
      <c r="G41" s="118"/>
      <c r="H41" s="118"/>
      <c r="I41" s="118"/>
      <c r="J41" s="118"/>
      <c r="K41" s="118"/>
      <c r="L41" s="118"/>
      <c r="M41" s="118"/>
      <c r="N41" s="118"/>
      <c r="O41" s="118"/>
    </row>
    <row r="42" spans="1:15" ht="15" x14ac:dyDescent="0.25">
      <c r="A42" s="343"/>
      <c r="B42" s="2">
        <v>7</v>
      </c>
      <c r="C42" s="208"/>
      <c r="D42" s="208"/>
      <c r="E42" s="207" t="str">
        <f t="shared" si="2"/>
        <v/>
      </c>
      <c r="F42" s="19"/>
      <c r="G42" s="118"/>
      <c r="H42" s="118"/>
      <c r="I42" s="118"/>
      <c r="J42" s="118"/>
      <c r="K42" s="118"/>
      <c r="L42" s="118"/>
      <c r="M42" s="118"/>
      <c r="N42" s="118"/>
      <c r="O42" s="118"/>
    </row>
    <row r="43" spans="1:15" ht="15.75" thickBot="1" x14ac:dyDescent="0.3">
      <c r="A43" s="344"/>
      <c r="B43" s="2">
        <v>8</v>
      </c>
      <c r="C43" s="208"/>
      <c r="D43" s="208"/>
      <c r="E43" s="207" t="str">
        <f t="shared" si="2"/>
        <v/>
      </c>
      <c r="F43" s="21"/>
      <c r="G43" s="118"/>
      <c r="H43" s="118"/>
      <c r="I43" s="118"/>
      <c r="J43" s="118"/>
      <c r="K43" s="118"/>
      <c r="L43" s="118"/>
      <c r="M43" s="118"/>
      <c r="N43" s="118"/>
      <c r="O43" s="118"/>
    </row>
    <row r="44" spans="1:15" ht="15.75" thickBot="1" x14ac:dyDescent="0.3">
      <c r="A44" s="320" t="s">
        <v>17</v>
      </c>
      <c r="B44" s="321"/>
      <c r="C44" s="173" t="e">
        <f>AVERAGE(C36:C43)</f>
        <v>#DIV/0!</v>
      </c>
      <c r="D44" s="173" t="e">
        <f>AVERAGE(D36:D43)</f>
        <v>#DIV/0!</v>
      </c>
      <c r="E44" s="173" t="e">
        <f>AVERAGE(E36:E43)</f>
        <v>#DIV/0!</v>
      </c>
      <c r="F44" s="173" t="e">
        <f>($E$17-E44)/$E$17*100</f>
        <v>#DIV/0!</v>
      </c>
      <c r="G44" s="118"/>
      <c r="H44" s="118"/>
      <c r="I44" s="118"/>
      <c r="J44" s="118"/>
      <c r="K44" s="118"/>
      <c r="L44" s="118"/>
      <c r="M44" s="118"/>
      <c r="N44" s="118"/>
      <c r="O44" s="118"/>
    </row>
    <row r="45" spans="1:15" ht="15" x14ac:dyDescent="0.25">
      <c r="A45" s="342" t="s">
        <v>22</v>
      </c>
      <c r="B45" s="1">
        <v>1</v>
      </c>
      <c r="C45" s="206"/>
      <c r="D45" s="206"/>
      <c r="E45" s="207" t="str">
        <f t="shared" si="2"/>
        <v/>
      </c>
      <c r="F45" s="19"/>
      <c r="G45" s="118"/>
      <c r="H45" s="118"/>
      <c r="I45" s="118"/>
      <c r="J45" s="118"/>
      <c r="K45" s="118"/>
      <c r="L45" s="118"/>
      <c r="M45" s="118"/>
      <c r="N45" s="118"/>
      <c r="O45" s="118"/>
    </row>
    <row r="46" spans="1:15" ht="15" x14ac:dyDescent="0.25">
      <c r="A46" s="343"/>
      <c r="B46" s="2">
        <v>2</v>
      </c>
      <c r="C46" s="206"/>
      <c r="D46" s="206"/>
      <c r="E46" s="207" t="str">
        <f t="shared" si="2"/>
        <v/>
      </c>
      <c r="F46" s="19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1:15" ht="15" x14ac:dyDescent="0.25">
      <c r="A47" s="343"/>
      <c r="B47" s="2">
        <v>3</v>
      </c>
      <c r="C47" s="206"/>
      <c r="D47" s="206"/>
      <c r="E47" s="207" t="str">
        <f t="shared" si="2"/>
        <v/>
      </c>
      <c r="F47" s="19"/>
      <c r="G47" s="118"/>
      <c r="H47" s="118"/>
      <c r="I47" s="118"/>
      <c r="J47" s="118"/>
      <c r="K47" s="118"/>
      <c r="L47" s="118"/>
      <c r="M47" s="118"/>
      <c r="N47" s="118"/>
      <c r="O47" s="118"/>
    </row>
    <row r="48" spans="1:15" ht="15" x14ac:dyDescent="0.25">
      <c r="A48" s="343"/>
      <c r="B48" s="2">
        <v>4</v>
      </c>
      <c r="C48" s="206"/>
      <c r="D48" s="206"/>
      <c r="E48" s="207" t="str">
        <f t="shared" si="2"/>
        <v/>
      </c>
      <c r="F48" s="19"/>
      <c r="G48" s="118"/>
      <c r="H48" s="118"/>
      <c r="I48" s="118"/>
      <c r="J48" s="118"/>
      <c r="K48" s="118"/>
      <c r="L48" s="118"/>
      <c r="M48" s="118"/>
      <c r="N48" s="118"/>
      <c r="O48" s="118"/>
    </row>
    <row r="49" spans="1:15" ht="15" x14ac:dyDescent="0.25">
      <c r="A49" s="343"/>
      <c r="B49" s="2">
        <v>5</v>
      </c>
      <c r="C49" s="206"/>
      <c r="D49" s="206"/>
      <c r="E49" s="207" t="str">
        <f t="shared" si="2"/>
        <v/>
      </c>
      <c r="F49" s="19"/>
      <c r="G49" s="118"/>
      <c r="H49" s="118"/>
      <c r="I49" s="118"/>
      <c r="J49" s="118"/>
      <c r="K49" s="118"/>
      <c r="L49" s="118"/>
      <c r="M49" s="118"/>
      <c r="N49" s="118"/>
      <c r="O49" s="118"/>
    </row>
    <row r="50" spans="1:15" ht="15" x14ac:dyDescent="0.25">
      <c r="A50" s="343"/>
      <c r="B50" s="2">
        <v>6</v>
      </c>
      <c r="C50" s="208"/>
      <c r="D50" s="208"/>
      <c r="E50" s="207" t="str">
        <f t="shared" si="2"/>
        <v/>
      </c>
      <c r="F50" s="19"/>
      <c r="G50" s="118"/>
      <c r="H50" s="118"/>
      <c r="I50" s="118"/>
      <c r="J50" s="118"/>
      <c r="K50" s="118"/>
      <c r="L50" s="118"/>
      <c r="M50" s="118"/>
      <c r="N50" s="118"/>
      <c r="O50" s="118"/>
    </row>
    <row r="51" spans="1:15" ht="15" x14ac:dyDescent="0.25">
      <c r="A51" s="343"/>
      <c r="B51" s="2">
        <v>7</v>
      </c>
      <c r="C51" s="208"/>
      <c r="D51" s="208"/>
      <c r="E51" s="207" t="str">
        <f t="shared" si="2"/>
        <v/>
      </c>
      <c r="F51" s="19"/>
      <c r="G51" s="118"/>
      <c r="H51" s="118"/>
      <c r="I51" s="118"/>
      <c r="J51" s="118"/>
      <c r="K51" s="118"/>
      <c r="L51" s="118"/>
      <c r="M51" s="118"/>
      <c r="N51" s="118"/>
      <c r="O51" s="118"/>
    </row>
    <row r="52" spans="1:15" ht="15.75" thickBot="1" x14ac:dyDescent="0.3">
      <c r="A52" s="344"/>
      <c r="B52" s="2">
        <v>8</v>
      </c>
      <c r="C52" s="208"/>
      <c r="D52" s="208"/>
      <c r="E52" s="207" t="str">
        <f t="shared" si="2"/>
        <v/>
      </c>
      <c r="F52" s="21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ht="15.75" thickBot="1" x14ac:dyDescent="0.3">
      <c r="A53" s="320" t="s">
        <v>17</v>
      </c>
      <c r="B53" s="321"/>
      <c r="C53" s="173" t="e">
        <f>AVERAGE(C45:C52)</f>
        <v>#DIV/0!</v>
      </c>
      <c r="D53" s="173" t="e">
        <f>AVERAGE(D45:D52)</f>
        <v>#DIV/0!</v>
      </c>
      <c r="E53" s="173" t="e">
        <f>AVERAGE(E45:E52)</f>
        <v>#DIV/0!</v>
      </c>
      <c r="F53" s="173" t="e">
        <f>($E$17-E53)/$E$17*100</f>
        <v>#DIV/0!</v>
      </c>
      <c r="G53" s="118"/>
      <c r="H53" s="118"/>
      <c r="I53" s="118"/>
      <c r="J53" s="118"/>
      <c r="K53" s="118"/>
      <c r="L53" s="118"/>
      <c r="M53" s="118"/>
      <c r="N53" s="118"/>
      <c r="O53" s="118"/>
    </row>
    <row r="54" spans="1:15" ht="15" x14ac:dyDescent="0.25">
      <c r="A54" s="342" t="s">
        <v>23</v>
      </c>
      <c r="B54" s="1">
        <v>1</v>
      </c>
      <c r="C54" s="206"/>
      <c r="D54" s="206"/>
      <c r="E54" s="207" t="str">
        <f t="shared" si="2"/>
        <v/>
      </c>
      <c r="F54" s="19"/>
      <c r="G54" s="118"/>
      <c r="H54" s="118"/>
      <c r="I54" s="118"/>
      <c r="J54" s="118"/>
      <c r="K54" s="118"/>
      <c r="L54" s="118"/>
      <c r="M54" s="118"/>
      <c r="N54" s="118"/>
      <c r="O54" s="118"/>
    </row>
    <row r="55" spans="1:15" ht="15" x14ac:dyDescent="0.25">
      <c r="A55" s="343"/>
      <c r="B55" s="2">
        <v>2</v>
      </c>
      <c r="C55" s="206"/>
      <c r="D55" s="206"/>
      <c r="E55" s="207" t="str">
        <f t="shared" si="2"/>
        <v/>
      </c>
      <c r="F55" s="19"/>
      <c r="G55" s="118"/>
      <c r="H55" s="118"/>
      <c r="I55" s="118"/>
      <c r="J55" s="118"/>
      <c r="K55" s="118"/>
      <c r="L55" s="118"/>
      <c r="M55" s="118"/>
      <c r="N55" s="118"/>
      <c r="O55" s="118"/>
    </row>
    <row r="56" spans="1:15" ht="15" x14ac:dyDescent="0.25">
      <c r="A56" s="343"/>
      <c r="B56" s="2">
        <v>3</v>
      </c>
      <c r="C56" s="206"/>
      <c r="D56" s="206"/>
      <c r="E56" s="207" t="str">
        <f t="shared" si="2"/>
        <v/>
      </c>
      <c r="F56" s="19"/>
      <c r="G56" s="118"/>
      <c r="H56" s="118"/>
      <c r="I56" s="118"/>
      <c r="J56" s="118"/>
      <c r="K56" s="118"/>
      <c r="L56" s="118"/>
      <c r="M56" s="118"/>
      <c r="N56" s="118"/>
      <c r="O56" s="118"/>
    </row>
    <row r="57" spans="1:15" ht="15" x14ac:dyDescent="0.25">
      <c r="A57" s="343"/>
      <c r="B57" s="2">
        <v>4</v>
      </c>
      <c r="C57" s="206"/>
      <c r="D57" s="206"/>
      <c r="E57" s="207" t="str">
        <f t="shared" si="2"/>
        <v/>
      </c>
      <c r="F57" s="19"/>
      <c r="G57" s="118"/>
      <c r="H57" s="118"/>
      <c r="I57" s="118"/>
      <c r="J57" s="118"/>
      <c r="K57" s="118"/>
      <c r="L57" s="118"/>
      <c r="M57" s="118"/>
      <c r="N57" s="118"/>
      <c r="O57" s="118"/>
    </row>
    <row r="58" spans="1:15" ht="15" x14ac:dyDescent="0.25">
      <c r="A58" s="343"/>
      <c r="B58" s="2">
        <v>5</v>
      </c>
      <c r="C58" s="206"/>
      <c r="D58" s="206"/>
      <c r="E58" s="207" t="str">
        <f t="shared" si="2"/>
        <v/>
      </c>
      <c r="F58" s="19"/>
      <c r="G58" s="118"/>
      <c r="H58" s="118"/>
      <c r="I58" s="118"/>
      <c r="J58" s="118"/>
      <c r="K58" s="118"/>
      <c r="L58" s="118"/>
      <c r="M58" s="118"/>
      <c r="N58" s="118"/>
      <c r="O58" s="118"/>
    </row>
    <row r="59" spans="1:15" ht="15" x14ac:dyDescent="0.25">
      <c r="A59" s="343"/>
      <c r="B59" s="2">
        <v>6</v>
      </c>
      <c r="C59" s="208"/>
      <c r="D59" s="208"/>
      <c r="E59" s="207" t="str">
        <f t="shared" si="2"/>
        <v/>
      </c>
      <c r="F59" s="19"/>
      <c r="G59" s="118"/>
      <c r="H59" s="118"/>
      <c r="I59" s="118"/>
      <c r="J59" s="118"/>
      <c r="K59" s="118"/>
      <c r="L59" s="118"/>
      <c r="M59" s="118"/>
      <c r="N59" s="118"/>
      <c r="O59" s="118"/>
    </row>
    <row r="60" spans="1:15" ht="15" x14ac:dyDescent="0.25">
      <c r="A60" s="343"/>
      <c r="B60" s="2">
        <v>7</v>
      </c>
      <c r="C60" s="208"/>
      <c r="D60" s="208"/>
      <c r="E60" s="207" t="str">
        <f t="shared" si="2"/>
        <v/>
      </c>
      <c r="F60" s="19"/>
      <c r="G60" s="118"/>
      <c r="H60" s="118"/>
      <c r="I60" s="118"/>
      <c r="J60" s="118"/>
      <c r="K60" s="118"/>
      <c r="L60" s="118"/>
      <c r="M60" s="118"/>
      <c r="N60" s="118"/>
      <c r="O60" s="118"/>
    </row>
    <row r="61" spans="1:15" ht="15.75" thickBot="1" x14ac:dyDescent="0.3">
      <c r="A61" s="344"/>
      <c r="B61" s="2">
        <v>8</v>
      </c>
      <c r="C61" s="208"/>
      <c r="D61" s="208"/>
      <c r="E61" s="207" t="str">
        <f t="shared" si="2"/>
        <v/>
      </c>
      <c r="F61" s="21"/>
      <c r="G61" s="118"/>
      <c r="H61" s="118"/>
      <c r="I61" s="118"/>
      <c r="J61" s="118"/>
      <c r="K61" s="118"/>
      <c r="L61" s="118"/>
      <c r="M61" s="118"/>
      <c r="N61" s="118"/>
      <c r="O61" s="118"/>
    </row>
    <row r="62" spans="1:15" ht="15.75" thickBot="1" x14ac:dyDescent="0.3">
      <c r="A62" s="320" t="s">
        <v>17</v>
      </c>
      <c r="B62" s="321"/>
      <c r="C62" s="173" t="e">
        <f>AVERAGE(C54:C61)</f>
        <v>#DIV/0!</v>
      </c>
      <c r="D62" s="173" t="e">
        <f>AVERAGE(D54:D61)</f>
        <v>#DIV/0!</v>
      </c>
      <c r="E62" s="173" t="e">
        <f>AVERAGE(E54:E61)</f>
        <v>#DIV/0!</v>
      </c>
      <c r="F62" s="173" t="e">
        <f>($E$17-E62)/$E$17*100</f>
        <v>#DIV/0!</v>
      </c>
      <c r="G62" s="118"/>
      <c r="H62" s="118"/>
      <c r="I62" s="118"/>
      <c r="J62" s="118"/>
      <c r="K62" s="118"/>
      <c r="L62" s="118"/>
      <c r="M62" s="118"/>
      <c r="N62" s="118"/>
      <c r="O62" s="118"/>
    </row>
    <row r="63" spans="1:15" ht="15" x14ac:dyDescent="0.25">
      <c r="A63" s="342" t="s">
        <v>24</v>
      </c>
      <c r="B63" s="1">
        <v>1</v>
      </c>
      <c r="C63" s="206"/>
      <c r="D63" s="206"/>
      <c r="E63" s="207" t="str">
        <f t="shared" si="2"/>
        <v/>
      </c>
      <c r="F63" s="19"/>
      <c r="G63" s="118"/>
      <c r="H63" s="118"/>
      <c r="I63" s="118"/>
      <c r="J63" s="118"/>
      <c r="K63" s="118"/>
      <c r="L63" s="118"/>
      <c r="M63" s="118"/>
      <c r="N63" s="118"/>
      <c r="O63" s="118"/>
    </row>
    <row r="64" spans="1:15" ht="15" x14ac:dyDescent="0.25">
      <c r="A64" s="343"/>
      <c r="B64" s="2">
        <v>2</v>
      </c>
      <c r="C64" s="206"/>
      <c r="D64" s="206"/>
      <c r="E64" s="207" t="str">
        <f t="shared" si="2"/>
        <v/>
      </c>
      <c r="F64" s="19"/>
      <c r="G64" s="118"/>
      <c r="H64" s="118"/>
      <c r="I64" s="118"/>
      <c r="J64" s="118"/>
      <c r="K64" s="118"/>
      <c r="L64" s="118"/>
      <c r="M64" s="118"/>
      <c r="N64" s="118"/>
      <c r="O64" s="118"/>
    </row>
    <row r="65" spans="1:15" ht="15" x14ac:dyDescent="0.25">
      <c r="A65" s="343"/>
      <c r="B65" s="2">
        <v>3</v>
      </c>
      <c r="C65" s="206"/>
      <c r="D65" s="206"/>
      <c r="E65" s="207" t="str">
        <f t="shared" si="2"/>
        <v/>
      </c>
      <c r="F65" s="19"/>
      <c r="G65" s="118"/>
      <c r="H65" s="118"/>
      <c r="I65" s="118"/>
      <c r="J65" s="118"/>
      <c r="K65" s="118"/>
      <c r="L65" s="118"/>
      <c r="M65" s="118"/>
      <c r="N65" s="118"/>
      <c r="O65" s="118"/>
    </row>
    <row r="66" spans="1:15" ht="15" x14ac:dyDescent="0.25">
      <c r="A66" s="343"/>
      <c r="B66" s="2">
        <v>4</v>
      </c>
      <c r="C66" s="206"/>
      <c r="D66" s="206"/>
      <c r="E66" s="207" t="str">
        <f t="shared" si="2"/>
        <v/>
      </c>
      <c r="F66" s="19"/>
      <c r="G66" s="118"/>
      <c r="H66" s="118"/>
      <c r="I66" s="118"/>
      <c r="J66" s="118"/>
      <c r="K66" s="118"/>
      <c r="L66" s="118"/>
      <c r="M66" s="118"/>
      <c r="N66" s="118"/>
      <c r="O66" s="118"/>
    </row>
    <row r="67" spans="1:15" ht="15" x14ac:dyDescent="0.25">
      <c r="A67" s="343"/>
      <c r="B67" s="2">
        <v>5</v>
      </c>
      <c r="C67" s="206"/>
      <c r="D67" s="206"/>
      <c r="E67" s="207" t="str">
        <f t="shared" si="2"/>
        <v/>
      </c>
      <c r="F67" s="19"/>
      <c r="G67" s="118"/>
      <c r="H67" s="118"/>
      <c r="I67" s="118"/>
      <c r="J67" s="118"/>
      <c r="K67" s="118"/>
      <c r="L67" s="118"/>
      <c r="M67" s="118"/>
      <c r="N67" s="118"/>
      <c r="O67" s="118"/>
    </row>
    <row r="68" spans="1:15" ht="15" x14ac:dyDescent="0.25">
      <c r="A68" s="343"/>
      <c r="B68" s="2">
        <v>6</v>
      </c>
      <c r="C68" s="208"/>
      <c r="D68" s="208"/>
      <c r="E68" s="207" t="str">
        <f t="shared" si="2"/>
        <v/>
      </c>
      <c r="F68" s="19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15" ht="15" x14ac:dyDescent="0.25">
      <c r="A69" s="343"/>
      <c r="B69" s="2">
        <v>7</v>
      </c>
      <c r="C69" s="208"/>
      <c r="D69" s="208"/>
      <c r="E69" s="207" t="str">
        <f t="shared" si="2"/>
        <v/>
      </c>
      <c r="F69" s="19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ht="15.75" thickBot="1" x14ac:dyDescent="0.3">
      <c r="A70" s="344"/>
      <c r="B70" s="2">
        <v>8</v>
      </c>
      <c r="C70" s="208"/>
      <c r="D70" s="208"/>
      <c r="E70" s="207" t="str">
        <f t="shared" si="2"/>
        <v/>
      </c>
      <c r="F70" s="21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5" ht="15.75" thickBot="1" x14ac:dyDescent="0.3">
      <c r="A71" s="320" t="s">
        <v>17</v>
      </c>
      <c r="B71" s="321"/>
      <c r="C71" s="173" t="e">
        <f>AVERAGE(C63:C70)</f>
        <v>#DIV/0!</v>
      </c>
      <c r="D71" s="173" t="e">
        <f>AVERAGE(D63:D70)</f>
        <v>#DIV/0!</v>
      </c>
      <c r="E71" s="173" t="e">
        <f>AVERAGE(E63:E70)</f>
        <v>#DIV/0!</v>
      </c>
      <c r="F71" s="173" t="e">
        <f>($E$17-E71)/$E$17*100</f>
        <v>#DIV/0!</v>
      </c>
      <c r="G71" s="118"/>
      <c r="H71" s="118"/>
      <c r="I71" s="118"/>
      <c r="J71" s="118"/>
      <c r="K71" s="118"/>
      <c r="L71" s="118"/>
      <c r="M71" s="118"/>
      <c r="N71" s="118"/>
      <c r="O71" s="118"/>
    </row>
    <row r="72" spans="1:15" ht="15" x14ac:dyDescent="0.25">
      <c r="A72" s="342" t="s">
        <v>25</v>
      </c>
      <c r="B72" s="1">
        <v>1</v>
      </c>
      <c r="C72" s="206"/>
      <c r="D72" s="206"/>
      <c r="E72" s="207" t="str">
        <f t="shared" si="2"/>
        <v/>
      </c>
      <c r="F72" s="19"/>
      <c r="G72" s="118"/>
      <c r="H72" s="118"/>
      <c r="I72" s="118"/>
      <c r="J72" s="118"/>
      <c r="K72" s="118"/>
      <c r="L72" s="118"/>
      <c r="M72" s="118"/>
      <c r="N72" s="118"/>
      <c r="O72" s="118"/>
    </row>
    <row r="73" spans="1:15" ht="15" x14ac:dyDescent="0.25">
      <c r="A73" s="343"/>
      <c r="B73" s="2">
        <v>2</v>
      </c>
      <c r="C73" s="206"/>
      <c r="D73" s="206"/>
      <c r="E73" s="207" t="str">
        <f t="shared" si="2"/>
        <v/>
      </c>
      <c r="F73" s="19"/>
      <c r="G73" s="118"/>
      <c r="H73" s="118"/>
      <c r="I73" s="118"/>
      <c r="J73" s="118"/>
      <c r="K73" s="118"/>
      <c r="L73" s="118"/>
      <c r="M73" s="118"/>
      <c r="N73" s="118"/>
      <c r="O73" s="118"/>
    </row>
    <row r="74" spans="1:15" ht="15" x14ac:dyDescent="0.25">
      <c r="A74" s="343"/>
      <c r="B74" s="2">
        <v>3</v>
      </c>
      <c r="C74" s="206"/>
      <c r="D74" s="206"/>
      <c r="E74" s="207" t="str">
        <f t="shared" si="2"/>
        <v/>
      </c>
      <c r="F74" s="19"/>
      <c r="G74" s="118"/>
      <c r="H74" s="118"/>
      <c r="I74" s="118"/>
      <c r="J74" s="118"/>
      <c r="K74" s="118"/>
      <c r="L74" s="118"/>
      <c r="M74" s="118"/>
      <c r="N74" s="118"/>
      <c r="O74" s="118"/>
    </row>
    <row r="75" spans="1:15" ht="15" x14ac:dyDescent="0.25">
      <c r="A75" s="343"/>
      <c r="B75" s="2">
        <v>4</v>
      </c>
      <c r="C75" s="206"/>
      <c r="D75" s="206"/>
      <c r="E75" s="207" t="str">
        <f t="shared" si="2"/>
        <v/>
      </c>
      <c r="F75" s="19"/>
      <c r="G75" s="118"/>
      <c r="H75" s="118"/>
      <c r="I75" s="118"/>
      <c r="J75" s="118"/>
      <c r="K75" s="118"/>
      <c r="L75" s="118"/>
      <c r="M75" s="118"/>
      <c r="N75" s="118"/>
      <c r="O75" s="118"/>
    </row>
    <row r="76" spans="1:15" ht="15" x14ac:dyDescent="0.25">
      <c r="A76" s="343"/>
      <c r="B76" s="2">
        <v>5</v>
      </c>
      <c r="C76" s="206"/>
      <c r="D76" s="206"/>
      <c r="E76" s="207" t="str">
        <f t="shared" si="2"/>
        <v/>
      </c>
      <c r="F76" s="19"/>
      <c r="G76" s="118"/>
      <c r="H76" s="118"/>
      <c r="I76" s="118"/>
      <c r="J76" s="118"/>
      <c r="K76" s="118"/>
      <c r="L76" s="118"/>
      <c r="M76" s="118"/>
      <c r="N76" s="118"/>
      <c r="O76" s="118"/>
    </row>
    <row r="77" spans="1:15" ht="15" x14ac:dyDescent="0.25">
      <c r="A77" s="343"/>
      <c r="B77" s="2">
        <v>6</v>
      </c>
      <c r="C77" s="208"/>
      <c r="D77" s="208"/>
      <c r="E77" s="207" t="str">
        <f t="shared" si="2"/>
        <v/>
      </c>
      <c r="F77" s="19"/>
      <c r="G77" s="118"/>
      <c r="H77" s="118"/>
      <c r="I77" s="118"/>
      <c r="J77" s="118"/>
      <c r="K77" s="118"/>
      <c r="L77" s="118"/>
      <c r="M77" s="118"/>
      <c r="N77" s="118"/>
      <c r="O77" s="118"/>
    </row>
    <row r="78" spans="1:15" ht="15" x14ac:dyDescent="0.25">
      <c r="A78" s="343"/>
      <c r="B78" s="2">
        <v>7</v>
      </c>
      <c r="C78" s="208"/>
      <c r="D78" s="208"/>
      <c r="E78" s="207" t="str">
        <f t="shared" si="2"/>
        <v/>
      </c>
      <c r="F78" s="19"/>
      <c r="G78" s="118"/>
      <c r="H78" s="118"/>
      <c r="I78" s="118"/>
      <c r="J78" s="118"/>
      <c r="K78" s="118"/>
      <c r="L78" s="118"/>
      <c r="M78" s="118"/>
      <c r="N78" s="118"/>
      <c r="O78" s="118"/>
    </row>
    <row r="79" spans="1:15" ht="15.75" thickBot="1" x14ac:dyDescent="0.3">
      <c r="A79" s="343"/>
      <c r="B79" s="2">
        <v>8</v>
      </c>
      <c r="C79" s="208"/>
      <c r="D79" s="208"/>
      <c r="E79" s="207" t="str">
        <f t="shared" si="2"/>
        <v/>
      </c>
      <c r="F79" s="21"/>
      <c r="G79" s="118"/>
      <c r="H79" s="118"/>
      <c r="I79" s="118"/>
      <c r="J79" s="118"/>
      <c r="K79" s="118"/>
      <c r="L79" s="118"/>
      <c r="M79" s="118"/>
      <c r="N79" s="118"/>
      <c r="O79" s="118"/>
    </row>
    <row r="80" spans="1:15" ht="15.75" thickBot="1" x14ac:dyDescent="0.3">
      <c r="A80" s="320" t="s">
        <v>17</v>
      </c>
      <c r="B80" s="321"/>
      <c r="C80" s="173" t="e">
        <f>AVERAGE(C72:C79)</f>
        <v>#DIV/0!</v>
      </c>
      <c r="D80" s="173" t="e">
        <f>AVERAGE(D72:D79)</f>
        <v>#DIV/0!</v>
      </c>
      <c r="E80" s="173" t="e">
        <f>AVERAGE(E72:E79)</f>
        <v>#DIV/0!</v>
      </c>
      <c r="F80" s="173" t="e">
        <f>($E$17-E80)/$E$17*100</f>
        <v>#DIV/0!</v>
      </c>
      <c r="G80" s="118"/>
      <c r="H80" s="118"/>
      <c r="I80" s="118"/>
      <c r="J80" s="118"/>
      <c r="K80" s="118"/>
      <c r="L80" s="118"/>
      <c r="M80" s="118"/>
      <c r="N80" s="118"/>
      <c r="O80" s="118"/>
    </row>
    <row r="81" spans="1:8" ht="14.25" x14ac:dyDescent="0.2">
      <c r="A81" s="7"/>
      <c r="B81" s="7"/>
      <c r="C81" s="7"/>
      <c r="D81" s="7"/>
      <c r="E81" s="7"/>
      <c r="F81" s="7"/>
      <c r="G81" s="12"/>
      <c r="H81" s="12"/>
    </row>
    <row r="82" spans="1:8" ht="14.25" x14ac:dyDescent="0.2">
      <c r="A82" s="7"/>
      <c r="B82" s="7"/>
      <c r="C82" s="7"/>
      <c r="D82" s="7"/>
      <c r="E82" s="7"/>
      <c r="F82" s="7"/>
      <c r="G82" s="12"/>
      <c r="H82" s="12"/>
    </row>
    <row r="83" spans="1:8" ht="15" x14ac:dyDescent="0.25">
      <c r="A83" s="9"/>
      <c r="B83" s="6"/>
      <c r="C83" s="7"/>
      <c r="D83" s="7"/>
      <c r="E83" s="7"/>
      <c r="F83" s="7"/>
      <c r="G83" s="7"/>
      <c r="H83" s="7"/>
    </row>
  </sheetData>
  <sheetProtection formatCells="0"/>
  <mergeCells count="28">
    <mergeCell ref="A4:D4"/>
    <mergeCell ref="E4:H4"/>
    <mergeCell ref="A1:H1"/>
    <mergeCell ref="A2:D2"/>
    <mergeCell ref="E2:H2"/>
    <mergeCell ref="A3:D3"/>
    <mergeCell ref="E3:H3"/>
    <mergeCell ref="A36:A43"/>
    <mergeCell ref="A5:D5"/>
    <mergeCell ref="E5:H5"/>
    <mergeCell ref="A6:D6"/>
    <mergeCell ref="E6:H6"/>
    <mergeCell ref="A8:B8"/>
    <mergeCell ref="A9:A16"/>
    <mergeCell ref="A17:B17"/>
    <mergeCell ref="A18:A25"/>
    <mergeCell ref="A26:B26"/>
    <mergeCell ref="A27:A34"/>
    <mergeCell ref="A35:B35"/>
    <mergeCell ref="A71:B71"/>
    <mergeCell ref="A72:A79"/>
    <mergeCell ref="A80:B80"/>
    <mergeCell ref="A44:B44"/>
    <mergeCell ref="A45:A52"/>
    <mergeCell ref="A53:B53"/>
    <mergeCell ref="A54:A61"/>
    <mergeCell ref="A62:B62"/>
    <mergeCell ref="A63:A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1F04-1A37-4BBF-B55E-6C1E43D7527B}">
  <dimension ref="A1:W63"/>
  <sheetViews>
    <sheetView workbookViewId="0">
      <selection activeCell="V40" sqref="V40"/>
    </sheetView>
  </sheetViews>
  <sheetFormatPr baseColWidth="10" defaultColWidth="11.42578125" defaultRowHeight="12.75" x14ac:dyDescent="0.2"/>
  <cols>
    <col min="1" max="3" width="11.42578125" style="118"/>
    <col min="4" max="4" width="11" style="118" customWidth="1"/>
    <col min="5" max="21" width="11.42578125" style="118"/>
    <col min="22" max="23" width="20.140625" style="118" customWidth="1"/>
    <col min="24" max="16384" width="11.42578125" style="118"/>
  </cols>
  <sheetData>
    <row r="1" spans="1:23" ht="15.75" x14ac:dyDescent="0.2">
      <c r="A1" s="370" t="s">
        <v>50</v>
      </c>
      <c r="B1" s="371"/>
      <c r="C1" s="371"/>
      <c r="D1" s="371"/>
      <c r="E1" s="371"/>
      <c r="F1" s="371"/>
      <c r="G1" s="371"/>
      <c r="H1" s="354" t="s">
        <v>70</v>
      </c>
      <c r="I1" s="355"/>
      <c r="J1" s="355"/>
      <c r="K1" s="355"/>
      <c r="L1" s="354"/>
      <c r="M1" s="355"/>
      <c r="N1" s="189"/>
      <c r="O1" s="354" t="str">
        <f>H1</f>
        <v>Référence normative : EN ISO 15088</v>
      </c>
      <c r="P1" s="355"/>
      <c r="Q1" s="355"/>
      <c r="R1" s="355"/>
      <c r="S1" s="354"/>
      <c r="T1" s="355"/>
    </row>
    <row r="2" spans="1:23" ht="15" x14ac:dyDescent="0.2">
      <c r="A2" s="372" t="s">
        <v>76</v>
      </c>
      <c r="B2" s="373"/>
      <c r="C2" s="372"/>
      <c r="D2" s="355"/>
      <c r="E2" s="355"/>
      <c r="F2" s="355"/>
      <c r="G2" s="355"/>
      <c r="H2" s="354"/>
      <c r="I2" s="355"/>
      <c r="J2" s="355"/>
      <c r="K2" s="355"/>
      <c r="L2" s="354"/>
      <c r="M2" s="355"/>
      <c r="N2" s="189"/>
      <c r="O2" s="354"/>
      <c r="P2" s="355"/>
      <c r="Q2" s="355"/>
      <c r="R2" s="355"/>
      <c r="S2" s="354"/>
      <c r="T2" s="355"/>
    </row>
    <row r="3" spans="1:23" ht="15" x14ac:dyDescent="0.2">
      <c r="A3" s="356" t="s">
        <v>133</v>
      </c>
      <c r="B3" s="357"/>
      <c r="C3" s="357"/>
      <c r="D3" s="357"/>
      <c r="E3" s="356"/>
      <c r="F3" s="357"/>
      <c r="G3" s="357"/>
      <c r="H3" s="356" t="s">
        <v>43</v>
      </c>
      <c r="I3" s="357"/>
      <c r="J3" s="357"/>
      <c r="K3" s="357"/>
      <c r="L3" s="354"/>
      <c r="M3" s="355"/>
      <c r="N3" s="189"/>
      <c r="O3" s="356" t="str">
        <f>H3</f>
        <v>Mesure à 48 h</v>
      </c>
      <c r="P3" s="357"/>
      <c r="Q3" s="357"/>
      <c r="R3" s="357"/>
      <c r="S3" s="354"/>
      <c r="T3" s="355"/>
    </row>
    <row r="5" spans="1:23" ht="15.75" thickBot="1" x14ac:dyDescent="0.25">
      <c r="A5" s="364" t="s">
        <v>7</v>
      </c>
      <c r="B5" s="364"/>
      <c r="C5" s="364"/>
      <c r="D5" s="364"/>
      <c r="E5" s="364"/>
      <c r="F5" s="119"/>
      <c r="G5" s="120"/>
      <c r="H5" s="351" t="str">
        <f>A5</f>
        <v>Témoin</v>
      </c>
      <c r="I5" s="351"/>
      <c r="J5" s="351"/>
      <c r="K5" s="351"/>
      <c r="L5" s="351"/>
      <c r="M5" s="119"/>
      <c r="N5" s="120"/>
      <c r="O5" s="351" t="str">
        <f>H5</f>
        <v>Témoin</v>
      </c>
      <c r="P5" s="351"/>
      <c r="Q5" s="351"/>
      <c r="R5" s="351"/>
      <c r="S5" s="351"/>
      <c r="T5" s="119"/>
    </row>
    <row r="6" spans="1:23" ht="15.75" thickBot="1" x14ac:dyDescent="0.3">
      <c r="A6" s="121"/>
      <c r="B6" s="122"/>
      <c r="C6" s="122"/>
      <c r="D6" s="122"/>
      <c r="E6" s="122"/>
      <c r="F6" s="123"/>
      <c r="G6" s="124"/>
      <c r="H6" s="121"/>
      <c r="I6" s="121"/>
      <c r="J6" s="121"/>
      <c r="K6" s="121"/>
      <c r="L6" s="121"/>
      <c r="M6" s="125"/>
      <c r="N6" s="203"/>
      <c r="O6" s="224" t="str">
        <f>IF(H6="","",IF(H6=1,1,IF(OR(H6=0,H6="c",H6="q",H6="R"),0,"")))</f>
        <v/>
      </c>
      <c r="P6" s="224" t="str">
        <f t="shared" ref="P6:T9" si="0">IF(I6="","",IF(I6=1,1,IF(OR(I6=0,I6="c",I6="q",I6="R"),0,"")))</f>
        <v/>
      </c>
      <c r="Q6" s="224" t="str">
        <f t="shared" si="0"/>
        <v/>
      </c>
      <c r="R6" s="224" t="str">
        <f t="shared" si="0"/>
        <v/>
      </c>
      <c r="S6" s="224" t="str">
        <f t="shared" si="0"/>
        <v/>
      </c>
      <c r="T6" s="225" t="str">
        <f t="shared" si="0"/>
        <v/>
      </c>
      <c r="V6" s="126" t="s">
        <v>84</v>
      </c>
      <c r="W6" s="126" t="s">
        <v>73</v>
      </c>
    </row>
    <row r="7" spans="1:23" ht="15.75" thickBot="1" x14ac:dyDescent="0.25">
      <c r="A7" s="127"/>
      <c r="B7" s="128"/>
      <c r="C7" s="128"/>
      <c r="D7" s="128"/>
      <c r="E7" s="128"/>
      <c r="F7" s="129"/>
      <c r="G7" s="124"/>
      <c r="H7" s="204"/>
      <c r="I7" s="205"/>
      <c r="J7" s="205"/>
      <c r="K7" s="205"/>
      <c r="L7" s="205"/>
      <c r="M7" s="130"/>
      <c r="N7" s="203"/>
      <c r="O7" s="226" t="str">
        <f t="shared" ref="O7:O9" si="1">IF(H7="","",IF(H7=1,1,IF(OR(H7=0,H7="c",H7="q",H7="R"),0,"")))</f>
        <v/>
      </c>
      <c r="P7" s="227" t="str">
        <f t="shared" ref="P7:P9" si="2">IF(I7="","",IF(I7=1,1,IF(OR(I7=0,I7="c",I7="q",I7="R"),0,"")))</f>
        <v/>
      </c>
      <c r="Q7" s="227" t="str">
        <f t="shared" ref="Q7:Q9" si="3">IF(J7="","",IF(J7=1,1,IF(OR(J7=0,J7="c",J7="q",J7="R"),0,"")))</f>
        <v/>
      </c>
      <c r="R7" s="227" t="str">
        <f t="shared" ref="R7:R9" si="4">IF(K7="","",IF(K7=1,1,IF(OR(K7=0,K7="c",K7="q",K7="R"),0,"")))</f>
        <v/>
      </c>
      <c r="S7" s="227" t="str">
        <f t="shared" ref="S7:S9" si="5">IF(L7="","",IF(L7=1,1,IF(OR(L7=0,L7="c",L7="q",L7="R"),0,"")))</f>
        <v/>
      </c>
      <c r="T7" s="228" t="str">
        <f t="shared" si="0"/>
        <v/>
      </c>
      <c r="V7" s="215" t="str">
        <f>H5</f>
        <v>Témoin</v>
      </c>
      <c r="W7" s="216" t="e">
        <f>100-(SUM(O6:S7)/COUNT(O6:S7))*100</f>
        <v>#DIV/0!</v>
      </c>
    </row>
    <row r="8" spans="1:23" ht="15" x14ac:dyDescent="0.2">
      <c r="A8" s="131"/>
      <c r="B8" s="132"/>
      <c r="C8" s="132"/>
      <c r="D8" s="132"/>
      <c r="E8" s="132"/>
      <c r="F8" s="129"/>
      <c r="G8" s="124"/>
      <c r="H8" s="131"/>
      <c r="I8" s="132"/>
      <c r="J8" s="132"/>
      <c r="K8" s="132"/>
      <c r="L8" s="132"/>
      <c r="M8" s="130"/>
      <c r="N8" s="203"/>
      <c r="O8" s="229" t="str">
        <f t="shared" si="1"/>
        <v/>
      </c>
      <c r="P8" s="230" t="str">
        <f t="shared" si="2"/>
        <v/>
      </c>
      <c r="Q8" s="230" t="str">
        <f t="shared" si="3"/>
        <v/>
      </c>
      <c r="R8" s="230" t="str">
        <f t="shared" si="4"/>
        <v/>
      </c>
      <c r="S8" s="230" t="str">
        <f t="shared" si="5"/>
        <v/>
      </c>
      <c r="T8" s="228" t="str">
        <f t="shared" si="0"/>
        <v/>
      </c>
      <c r="V8" s="217" t="str">
        <f>H10</f>
        <v xml:space="preserve">3,4-DCA (3,7 mg/L) </v>
      </c>
      <c r="W8" s="218" t="e">
        <f>100-(SUM(O8:S9)/COUNT(O8:S9))*100</f>
        <v>#DIV/0!</v>
      </c>
    </row>
    <row r="9" spans="1:23" ht="15.75" thickBot="1" x14ac:dyDescent="0.25">
      <c r="A9" s="133"/>
      <c r="B9" s="134"/>
      <c r="C9" s="134"/>
      <c r="D9" s="134"/>
      <c r="E9" s="134"/>
      <c r="F9" s="135"/>
      <c r="G9" s="124"/>
      <c r="H9" s="133"/>
      <c r="I9" s="134"/>
      <c r="J9" s="134"/>
      <c r="K9" s="134"/>
      <c r="L9" s="134"/>
      <c r="M9" s="136"/>
      <c r="N9" s="203"/>
      <c r="O9" s="231" t="str">
        <f t="shared" si="1"/>
        <v/>
      </c>
      <c r="P9" s="232" t="str">
        <f t="shared" si="2"/>
        <v/>
      </c>
      <c r="Q9" s="232" t="str">
        <f t="shared" si="3"/>
        <v/>
      </c>
      <c r="R9" s="232" t="str">
        <f t="shared" si="4"/>
        <v/>
      </c>
      <c r="S9" s="232" t="str">
        <f t="shared" si="5"/>
        <v/>
      </c>
      <c r="T9" s="233" t="str">
        <f t="shared" si="0"/>
        <v/>
      </c>
      <c r="V9" s="217" t="str">
        <f>H12</f>
        <v>Conc 1</v>
      </c>
      <c r="W9" s="219" t="e">
        <f>100-(SUM(O13:S14)/COUNT(O13:S14))*100</f>
        <v>#DIV/0!</v>
      </c>
    </row>
    <row r="10" spans="1:23" ht="15" x14ac:dyDescent="0.25">
      <c r="A10" s="365" t="s">
        <v>74</v>
      </c>
      <c r="B10" s="365"/>
      <c r="C10" s="365"/>
      <c r="D10" s="365"/>
      <c r="E10" s="365"/>
      <c r="F10" s="137"/>
      <c r="G10" s="137"/>
      <c r="H10" s="352" t="str">
        <f>A10</f>
        <v xml:space="preserve">3,4-DCA (3,7 mg/L) </v>
      </c>
      <c r="I10" s="352"/>
      <c r="J10" s="352"/>
      <c r="K10" s="352"/>
      <c r="L10" s="352"/>
      <c r="M10" s="120"/>
      <c r="N10" s="120"/>
      <c r="O10" s="352" t="str">
        <f>H10</f>
        <v xml:space="preserve">3,4-DCA (3,7 mg/L) </v>
      </c>
      <c r="P10" s="352"/>
      <c r="Q10" s="352"/>
      <c r="R10" s="352"/>
      <c r="S10" s="352"/>
      <c r="T10" s="120"/>
      <c r="V10" s="217" t="str">
        <f>H17</f>
        <v>Conc 2</v>
      </c>
      <c r="W10" s="219" t="e">
        <f>100-(SUM(O15:S16)/COUNT(O15:S16))*100</f>
        <v>#DIV/0!</v>
      </c>
    </row>
    <row r="11" spans="1:23" ht="15" x14ac:dyDescent="0.2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  <c r="N11" s="139"/>
      <c r="O11" s="138"/>
      <c r="P11" s="138"/>
      <c r="Q11" s="138"/>
      <c r="R11" s="138"/>
      <c r="S11" s="138"/>
      <c r="T11" s="139"/>
      <c r="V11" s="217" t="str">
        <f>H19</f>
        <v>Conc 3</v>
      </c>
      <c r="W11" s="219" t="e">
        <f>100-(SUM(O20:S21)/COUNT(O20:S21))*100</f>
        <v>#DIV/0!</v>
      </c>
    </row>
    <row r="12" spans="1:23" ht="15.75" thickBot="1" x14ac:dyDescent="0.3">
      <c r="A12" s="353" t="s">
        <v>19</v>
      </c>
      <c r="B12" s="353"/>
      <c r="C12" s="353"/>
      <c r="D12" s="353"/>
      <c r="E12" s="353"/>
      <c r="F12" s="140"/>
      <c r="G12" s="137"/>
      <c r="H12" s="350" t="str">
        <f>A12</f>
        <v>Conc 1</v>
      </c>
      <c r="I12" s="350"/>
      <c r="J12" s="350"/>
      <c r="K12" s="350"/>
      <c r="L12" s="350"/>
      <c r="M12" s="119"/>
      <c r="N12" s="120"/>
      <c r="O12" s="353" t="str">
        <f>H12</f>
        <v>Conc 1</v>
      </c>
      <c r="P12" s="353"/>
      <c r="Q12" s="353"/>
      <c r="R12" s="353"/>
      <c r="S12" s="353"/>
      <c r="T12" s="119"/>
      <c r="V12" s="217" t="str">
        <f>H24</f>
        <v>Conc 4</v>
      </c>
      <c r="W12" s="219" t="e">
        <f>100-(SUM(O22:S23)/COUNT(O22:S23))*100</f>
        <v>#DIV/0!</v>
      </c>
    </row>
    <row r="13" spans="1:23" ht="15" x14ac:dyDescent="0.2">
      <c r="A13" s="121"/>
      <c r="B13" s="122"/>
      <c r="C13" s="122"/>
      <c r="D13" s="122"/>
      <c r="E13" s="122"/>
      <c r="F13" s="123"/>
      <c r="G13" s="124"/>
      <c r="H13" s="121"/>
      <c r="I13" s="122"/>
      <c r="J13" s="122"/>
      <c r="K13" s="122"/>
      <c r="L13" s="122"/>
      <c r="M13" s="125"/>
      <c r="N13" s="203"/>
      <c r="O13" s="234" t="str">
        <f t="shared" ref="O13:O16" si="6">IF(H13="","",IF(H13=1,1,IF(OR(H13=0,H13="c",H13="q",H13="R"),0,"")))</f>
        <v/>
      </c>
      <c r="P13" s="224" t="str">
        <f t="shared" ref="P13:P16" si="7">IF(I13="","",IF(I13=1,1,IF(OR(I13=0,I13="c",I13="q",I13="R"),0,"")))</f>
        <v/>
      </c>
      <c r="Q13" s="224" t="str">
        <f t="shared" ref="Q13:Q16" si="8">IF(J13="","",IF(J13=1,1,IF(OR(J13=0,J13="c",J13="q",J13="R"),0,"")))</f>
        <v/>
      </c>
      <c r="R13" s="224" t="str">
        <f t="shared" ref="R13:R16" si="9">IF(K13="","",IF(K13=1,1,IF(OR(K13=0,K13="c",K13="q",K13="R"),0,"")))</f>
        <v/>
      </c>
      <c r="S13" s="224" t="str">
        <f t="shared" ref="S13:S16" si="10">IF(L13="","",IF(L13=1,1,IF(OR(L13=0,L13="c",L13="q",L13="R"),0,"")))</f>
        <v/>
      </c>
      <c r="T13" s="225" t="str">
        <f t="shared" ref="T13:T16" si="11">IF(M13="","",IF(M13=1,1,IF(OR(M13=0,M13="c",M13="q",M13="R"),0,"")))</f>
        <v/>
      </c>
      <c r="V13" s="217" t="str">
        <f>H26</f>
        <v>Conc 5</v>
      </c>
      <c r="W13" s="219" t="e">
        <f>100-(SUM(O27:S28)/COUNT(O27:S28))*100</f>
        <v>#DIV/0!</v>
      </c>
    </row>
    <row r="14" spans="1:23" ht="15.75" thickBot="1" x14ac:dyDescent="0.25">
      <c r="A14" s="127"/>
      <c r="B14" s="128"/>
      <c r="C14" s="128"/>
      <c r="D14" s="128"/>
      <c r="E14" s="128"/>
      <c r="F14" s="129"/>
      <c r="G14" s="124"/>
      <c r="H14" s="204"/>
      <c r="I14" s="205"/>
      <c r="J14" s="205"/>
      <c r="K14" s="205"/>
      <c r="L14" s="205"/>
      <c r="M14" s="130"/>
      <c r="N14" s="203"/>
      <c r="O14" s="226" t="str">
        <f t="shared" si="6"/>
        <v/>
      </c>
      <c r="P14" s="227" t="str">
        <f t="shared" si="7"/>
        <v/>
      </c>
      <c r="Q14" s="227" t="str">
        <f t="shared" si="8"/>
        <v/>
      </c>
      <c r="R14" s="227" t="str">
        <f t="shared" si="9"/>
        <v/>
      </c>
      <c r="S14" s="227" t="str">
        <f t="shared" si="10"/>
        <v/>
      </c>
      <c r="T14" s="228" t="str">
        <f t="shared" si="11"/>
        <v/>
      </c>
      <c r="V14" s="220" t="str">
        <f>H31</f>
        <v>Conc 6</v>
      </c>
      <c r="W14" s="221" t="e">
        <f>100-(SUM(O29:S30)/COUNT(O29:S30))*100</f>
        <v>#DIV/0!</v>
      </c>
    </row>
    <row r="15" spans="1:23" ht="15" x14ac:dyDescent="0.2">
      <c r="A15" s="131"/>
      <c r="B15" s="132"/>
      <c r="C15" s="132"/>
      <c r="D15" s="132"/>
      <c r="E15" s="132"/>
      <c r="F15" s="129"/>
      <c r="G15" s="124"/>
      <c r="H15" s="131"/>
      <c r="I15" s="132"/>
      <c r="J15" s="132"/>
      <c r="K15" s="132"/>
      <c r="L15" s="132"/>
      <c r="M15" s="130"/>
      <c r="N15" s="203"/>
      <c r="O15" s="229" t="str">
        <f t="shared" si="6"/>
        <v/>
      </c>
      <c r="P15" s="230" t="str">
        <f t="shared" si="7"/>
        <v/>
      </c>
      <c r="Q15" s="230" t="str">
        <f t="shared" si="8"/>
        <v/>
      </c>
      <c r="R15" s="230" t="str">
        <f t="shared" si="9"/>
        <v/>
      </c>
      <c r="S15" s="230" t="str">
        <f t="shared" si="10"/>
        <v/>
      </c>
      <c r="T15" s="228" t="str">
        <f t="shared" si="11"/>
        <v/>
      </c>
    </row>
    <row r="16" spans="1:23" ht="15.75" thickBot="1" x14ac:dyDescent="0.25">
      <c r="A16" s="133"/>
      <c r="B16" s="134"/>
      <c r="C16" s="134"/>
      <c r="D16" s="134"/>
      <c r="E16" s="134"/>
      <c r="F16" s="135"/>
      <c r="G16" s="124"/>
      <c r="H16" s="133"/>
      <c r="I16" s="134"/>
      <c r="J16" s="134"/>
      <c r="K16" s="134"/>
      <c r="L16" s="134"/>
      <c r="M16" s="136"/>
      <c r="N16" s="203"/>
      <c r="O16" s="231" t="str">
        <f t="shared" si="6"/>
        <v/>
      </c>
      <c r="P16" s="232" t="str">
        <f t="shared" si="7"/>
        <v/>
      </c>
      <c r="Q16" s="232" t="str">
        <f t="shared" si="8"/>
        <v/>
      </c>
      <c r="R16" s="232" t="str">
        <f t="shared" si="9"/>
        <v/>
      </c>
      <c r="S16" s="232" t="str">
        <f t="shared" si="10"/>
        <v/>
      </c>
      <c r="T16" s="233" t="str">
        <f t="shared" si="11"/>
        <v/>
      </c>
    </row>
    <row r="17" spans="1:20" ht="15" x14ac:dyDescent="0.25">
      <c r="A17" s="366" t="s">
        <v>20</v>
      </c>
      <c r="B17" s="366"/>
      <c r="C17" s="366"/>
      <c r="D17" s="366"/>
      <c r="E17" s="366"/>
      <c r="F17" s="137"/>
      <c r="G17" s="137"/>
      <c r="H17" s="349" t="str">
        <f>A17</f>
        <v>Conc 2</v>
      </c>
      <c r="I17" s="349"/>
      <c r="J17" s="349"/>
      <c r="K17" s="349"/>
      <c r="L17" s="349"/>
      <c r="M17" s="120"/>
      <c r="N17" s="120"/>
      <c r="O17" s="349" t="str">
        <f>H17</f>
        <v>Conc 2</v>
      </c>
      <c r="P17" s="349"/>
      <c r="Q17" s="349"/>
      <c r="R17" s="349"/>
      <c r="S17" s="349"/>
      <c r="T17" s="120"/>
    </row>
    <row r="18" spans="1:20" ht="15" x14ac:dyDescent="0.2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9"/>
      <c r="N18" s="139"/>
      <c r="O18" s="138"/>
      <c r="P18" s="138"/>
      <c r="Q18" s="138"/>
      <c r="R18" s="138"/>
      <c r="S18" s="138"/>
      <c r="T18" s="139"/>
    </row>
    <row r="19" spans="1:20" ht="15.75" thickBot="1" x14ac:dyDescent="0.3">
      <c r="A19" s="353" t="s">
        <v>21</v>
      </c>
      <c r="B19" s="353"/>
      <c r="C19" s="353"/>
      <c r="D19" s="353"/>
      <c r="E19" s="353"/>
      <c r="F19" s="140"/>
      <c r="G19" s="137"/>
      <c r="H19" s="350" t="str">
        <f>A19</f>
        <v>Conc 3</v>
      </c>
      <c r="I19" s="350"/>
      <c r="J19" s="350"/>
      <c r="K19" s="350"/>
      <c r="L19" s="350"/>
      <c r="M19" s="119"/>
      <c r="N19" s="120"/>
      <c r="O19" s="350" t="str">
        <f>H19</f>
        <v>Conc 3</v>
      </c>
      <c r="P19" s="350"/>
      <c r="Q19" s="350"/>
      <c r="R19" s="350"/>
      <c r="S19" s="350"/>
      <c r="T19" s="119"/>
    </row>
    <row r="20" spans="1:20" ht="15" x14ac:dyDescent="0.2">
      <c r="A20" s="121"/>
      <c r="B20" s="122"/>
      <c r="C20" s="122"/>
      <c r="D20" s="122"/>
      <c r="E20" s="122"/>
      <c r="F20" s="123"/>
      <c r="G20" s="124"/>
      <c r="H20" s="121"/>
      <c r="I20" s="122"/>
      <c r="J20" s="122"/>
      <c r="K20" s="122"/>
      <c r="L20" s="122"/>
      <c r="M20" s="125"/>
      <c r="N20" s="203"/>
      <c r="O20" s="234" t="str">
        <f t="shared" ref="O20:O23" si="12">IF(H20="","",IF(H20=1,1,IF(OR(H20=0,H20="c",H20="q",H20="R"),0,"")))</f>
        <v/>
      </c>
      <c r="P20" s="224" t="str">
        <f t="shared" ref="P20:P23" si="13">IF(I20="","",IF(I20=1,1,IF(OR(I20=0,I20="c",I20="q",I20="R"),0,"")))</f>
        <v/>
      </c>
      <c r="Q20" s="224" t="str">
        <f t="shared" ref="Q20:Q23" si="14">IF(J20="","",IF(J20=1,1,IF(OR(J20=0,J20="c",J20="q",J20="R"),0,"")))</f>
        <v/>
      </c>
      <c r="R20" s="224" t="str">
        <f t="shared" ref="R20:R23" si="15">IF(K20="","",IF(K20=1,1,IF(OR(K20=0,K20="c",K20="q",K20="R"),0,"")))</f>
        <v/>
      </c>
      <c r="S20" s="224" t="str">
        <f t="shared" ref="S20:S23" si="16">IF(L20="","",IF(L20=1,1,IF(OR(L20=0,L20="c",L20="q",L20="R"),0,"")))</f>
        <v/>
      </c>
      <c r="T20" s="225" t="str">
        <f t="shared" ref="T20:T23" si="17">IF(M20="","",IF(M20=1,1,IF(OR(M20=0,M20="c",M20="q",M20="R"),0,"")))</f>
        <v/>
      </c>
    </row>
    <row r="21" spans="1:20" ht="15.75" thickBot="1" x14ac:dyDescent="0.25">
      <c r="A21" s="127"/>
      <c r="B21" s="128"/>
      <c r="C21" s="128"/>
      <c r="D21" s="128"/>
      <c r="E21" s="128"/>
      <c r="F21" s="129"/>
      <c r="G21" s="124"/>
      <c r="H21" s="204"/>
      <c r="I21" s="205"/>
      <c r="J21" s="205"/>
      <c r="K21" s="205"/>
      <c r="L21" s="205"/>
      <c r="M21" s="130"/>
      <c r="N21" s="203"/>
      <c r="O21" s="226" t="str">
        <f t="shared" si="12"/>
        <v/>
      </c>
      <c r="P21" s="227" t="str">
        <f t="shared" si="13"/>
        <v/>
      </c>
      <c r="Q21" s="227" t="str">
        <f t="shared" si="14"/>
        <v/>
      </c>
      <c r="R21" s="227" t="str">
        <f t="shared" si="15"/>
        <v/>
      </c>
      <c r="S21" s="227" t="str">
        <f t="shared" si="16"/>
        <v/>
      </c>
      <c r="T21" s="228" t="str">
        <f t="shared" si="17"/>
        <v/>
      </c>
    </row>
    <row r="22" spans="1:20" ht="15" x14ac:dyDescent="0.2">
      <c r="A22" s="131"/>
      <c r="B22" s="132"/>
      <c r="C22" s="132"/>
      <c r="D22" s="132"/>
      <c r="E22" s="132"/>
      <c r="F22" s="129"/>
      <c r="G22" s="124"/>
      <c r="H22" s="131"/>
      <c r="I22" s="132"/>
      <c r="J22" s="132"/>
      <c r="K22" s="132"/>
      <c r="L22" s="132"/>
      <c r="M22" s="130"/>
      <c r="N22" s="203"/>
      <c r="O22" s="229" t="str">
        <f t="shared" si="12"/>
        <v/>
      </c>
      <c r="P22" s="230" t="str">
        <f t="shared" si="13"/>
        <v/>
      </c>
      <c r="Q22" s="230" t="str">
        <f t="shared" si="14"/>
        <v/>
      </c>
      <c r="R22" s="230" t="str">
        <f t="shared" si="15"/>
        <v/>
      </c>
      <c r="S22" s="230" t="str">
        <f t="shared" si="16"/>
        <v/>
      </c>
      <c r="T22" s="228" t="str">
        <f t="shared" si="17"/>
        <v/>
      </c>
    </row>
    <row r="23" spans="1:20" ht="15.75" thickBot="1" x14ac:dyDescent="0.25">
      <c r="A23" s="133"/>
      <c r="B23" s="134"/>
      <c r="C23" s="134"/>
      <c r="D23" s="134"/>
      <c r="E23" s="134"/>
      <c r="F23" s="135"/>
      <c r="G23" s="124"/>
      <c r="H23" s="133"/>
      <c r="I23" s="134"/>
      <c r="J23" s="134"/>
      <c r="K23" s="134"/>
      <c r="L23" s="134"/>
      <c r="M23" s="136"/>
      <c r="N23" s="203"/>
      <c r="O23" s="231" t="str">
        <f t="shared" si="12"/>
        <v/>
      </c>
      <c r="P23" s="232" t="str">
        <f t="shared" si="13"/>
        <v/>
      </c>
      <c r="Q23" s="232" t="str">
        <f t="shared" si="14"/>
        <v/>
      </c>
      <c r="R23" s="232" t="str">
        <f t="shared" si="15"/>
        <v/>
      </c>
      <c r="S23" s="232" t="str">
        <f t="shared" si="16"/>
        <v/>
      </c>
      <c r="T23" s="233" t="str">
        <f t="shared" si="17"/>
        <v/>
      </c>
    </row>
    <row r="24" spans="1:20" ht="15" x14ac:dyDescent="0.25">
      <c r="A24" s="366" t="s">
        <v>22</v>
      </c>
      <c r="B24" s="366"/>
      <c r="C24" s="366"/>
      <c r="D24" s="366"/>
      <c r="E24" s="366"/>
      <c r="F24" s="137"/>
      <c r="G24" s="137"/>
      <c r="H24" s="349" t="str">
        <f>A24</f>
        <v>Conc 4</v>
      </c>
      <c r="I24" s="349"/>
      <c r="J24" s="349"/>
      <c r="K24" s="349"/>
      <c r="L24" s="349"/>
      <c r="M24" s="120"/>
      <c r="N24" s="120"/>
      <c r="O24" s="349" t="str">
        <f>H24</f>
        <v>Conc 4</v>
      </c>
      <c r="P24" s="349"/>
      <c r="Q24" s="349"/>
      <c r="R24" s="349"/>
      <c r="S24" s="349"/>
      <c r="T24" s="120"/>
    </row>
    <row r="25" spans="1:20" ht="15" x14ac:dyDescent="0.2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20"/>
      <c r="N25" s="120"/>
      <c r="O25" s="137"/>
      <c r="P25" s="137"/>
      <c r="Q25" s="137"/>
      <c r="R25" s="137"/>
      <c r="S25" s="137"/>
      <c r="T25" s="120"/>
    </row>
    <row r="26" spans="1:20" ht="15.75" thickBot="1" x14ac:dyDescent="0.3">
      <c r="A26" s="353" t="s">
        <v>23</v>
      </c>
      <c r="B26" s="353"/>
      <c r="C26" s="353"/>
      <c r="D26" s="353"/>
      <c r="E26" s="353"/>
      <c r="F26" s="140"/>
      <c r="G26" s="137"/>
      <c r="H26" s="350" t="str">
        <f>A26</f>
        <v>Conc 5</v>
      </c>
      <c r="I26" s="350"/>
      <c r="J26" s="350"/>
      <c r="K26" s="350"/>
      <c r="L26" s="350"/>
      <c r="M26" s="119"/>
      <c r="N26" s="120"/>
      <c r="O26" s="350" t="str">
        <f>H26</f>
        <v>Conc 5</v>
      </c>
      <c r="P26" s="350"/>
      <c r="Q26" s="350"/>
      <c r="R26" s="350"/>
      <c r="S26" s="350"/>
      <c r="T26" s="119"/>
    </row>
    <row r="27" spans="1:20" ht="15" x14ac:dyDescent="0.2">
      <c r="A27" s="121"/>
      <c r="B27" s="122"/>
      <c r="C27" s="122"/>
      <c r="D27" s="122"/>
      <c r="E27" s="122"/>
      <c r="F27" s="123"/>
      <c r="G27" s="124"/>
      <c r="H27" s="121"/>
      <c r="I27" s="122"/>
      <c r="J27" s="122"/>
      <c r="K27" s="122"/>
      <c r="L27" s="122"/>
      <c r="M27" s="125"/>
      <c r="N27" s="203"/>
      <c r="O27" s="234" t="str">
        <f t="shared" ref="O27:O30" si="18">IF(H27="","",IF(H27=1,1,IF(OR(H27=0,H27="c",H27="q",H27="R"),0,"")))</f>
        <v/>
      </c>
      <c r="P27" s="224" t="str">
        <f t="shared" ref="P27:P30" si="19">IF(I27="","",IF(I27=1,1,IF(OR(I27=0,I27="c",I27="q",I27="R"),0,"")))</f>
        <v/>
      </c>
      <c r="Q27" s="224" t="str">
        <f t="shared" ref="Q27:Q30" si="20">IF(J27="","",IF(J27=1,1,IF(OR(J27=0,J27="c",J27="q",J27="R"),0,"")))</f>
        <v/>
      </c>
      <c r="R27" s="224" t="str">
        <f t="shared" ref="R27:R30" si="21">IF(K27="","",IF(K27=1,1,IF(OR(K27=0,K27="c",K27="q",K27="R"),0,"")))</f>
        <v/>
      </c>
      <c r="S27" s="224" t="str">
        <f t="shared" ref="S27:S30" si="22">IF(L27="","",IF(L27=1,1,IF(OR(L27=0,L27="c",L27="q",L27="R"),0,"")))</f>
        <v/>
      </c>
      <c r="T27" s="225" t="str">
        <f t="shared" ref="T27:T30" si="23">IF(M27="","",IF(M27=1,1,IF(OR(M27=0,M27="c",M27="q",M27="R"),0,"")))</f>
        <v/>
      </c>
    </row>
    <row r="28" spans="1:20" ht="15.75" thickBot="1" x14ac:dyDescent="0.25">
      <c r="A28" s="127"/>
      <c r="B28" s="128"/>
      <c r="C28" s="128"/>
      <c r="D28" s="128"/>
      <c r="E28" s="128"/>
      <c r="F28" s="129"/>
      <c r="G28" s="124"/>
      <c r="H28" s="204"/>
      <c r="I28" s="205"/>
      <c r="J28" s="205"/>
      <c r="K28" s="205"/>
      <c r="L28" s="205"/>
      <c r="M28" s="130"/>
      <c r="N28" s="203"/>
      <c r="O28" s="226" t="str">
        <f t="shared" si="18"/>
        <v/>
      </c>
      <c r="P28" s="227" t="str">
        <f t="shared" si="19"/>
        <v/>
      </c>
      <c r="Q28" s="227" t="str">
        <f t="shared" si="20"/>
        <v/>
      </c>
      <c r="R28" s="227" t="str">
        <f t="shared" si="21"/>
        <v/>
      </c>
      <c r="S28" s="227" t="str">
        <f t="shared" si="22"/>
        <v/>
      </c>
      <c r="T28" s="228" t="str">
        <f t="shared" si="23"/>
        <v/>
      </c>
    </row>
    <row r="29" spans="1:20" ht="15" x14ac:dyDescent="0.2">
      <c r="A29" s="131"/>
      <c r="B29" s="132"/>
      <c r="C29" s="132"/>
      <c r="D29" s="132"/>
      <c r="E29" s="132"/>
      <c r="F29" s="129"/>
      <c r="G29" s="124"/>
      <c r="H29" s="131"/>
      <c r="I29" s="132"/>
      <c r="J29" s="132"/>
      <c r="K29" s="132"/>
      <c r="L29" s="132"/>
      <c r="M29" s="130"/>
      <c r="N29" s="203"/>
      <c r="O29" s="229" t="str">
        <f t="shared" si="18"/>
        <v/>
      </c>
      <c r="P29" s="230" t="str">
        <f t="shared" si="19"/>
        <v/>
      </c>
      <c r="Q29" s="230" t="str">
        <f t="shared" si="20"/>
        <v/>
      </c>
      <c r="R29" s="230" t="str">
        <f t="shared" si="21"/>
        <v/>
      </c>
      <c r="S29" s="230" t="str">
        <f t="shared" si="22"/>
        <v/>
      </c>
      <c r="T29" s="228" t="str">
        <f t="shared" si="23"/>
        <v/>
      </c>
    </row>
    <row r="30" spans="1:20" ht="15.75" thickBot="1" x14ac:dyDescent="0.25">
      <c r="A30" s="133"/>
      <c r="B30" s="134"/>
      <c r="C30" s="134"/>
      <c r="D30" s="134"/>
      <c r="E30" s="134"/>
      <c r="F30" s="135"/>
      <c r="G30" s="124"/>
      <c r="H30" s="133"/>
      <c r="I30" s="134"/>
      <c r="J30" s="134"/>
      <c r="K30" s="134"/>
      <c r="L30" s="134"/>
      <c r="M30" s="136"/>
      <c r="N30" s="203"/>
      <c r="O30" s="231" t="str">
        <f t="shared" si="18"/>
        <v/>
      </c>
      <c r="P30" s="232" t="str">
        <f t="shared" si="19"/>
        <v/>
      </c>
      <c r="Q30" s="232" t="str">
        <f t="shared" si="20"/>
        <v/>
      </c>
      <c r="R30" s="232" t="str">
        <f t="shared" si="21"/>
        <v/>
      </c>
      <c r="S30" s="232" t="str">
        <f t="shared" si="22"/>
        <v/>
      </c>
      <c r="T30" s="233" t="str">
        <f t="shared" si="23"/>
        <v/>
      </c>
    </row>
    <row r="31" spans="1:20" ht="15" x14ac:dyDescent="0.25">
      <c r="A31" s="366" t="s">
        <v>24</v>
      </c>
      <c r="B31" s="366"/>
      <c r="C31" s="366"/>
      <c r="D31" s="366"/>
      <c r="E31" s="366"/>
      <c r="F31" s="137"/>
      <c r="G31" s="137"/>
      <c r="H31" s="349" t="str">
        <f>A31</f>
        <v>Conc 6</v>
      </c>
      <c r="I31" s="349"/>
      <c r="J31" s="349"/>
      <c r="K31" s="349"/>
      <c r="L31" s="349"/>
      <c r="M31" s="120"/>
      <c r="N31" s="120"/>
      <c r="O31" s="349" t="str">
        <f>H31</f>
        <v>Conc 6</v>
      </c>
      <c r="P31" s="349"/>
      <c r="Q31" s="349"/>
      <c r="R31" s="349"/>
      <c r="S31" s="349"/>
      <c r="T31" s="120"/>
    </row>
    <row r="33" spans="1:21" x14ac:dyDescent="0.2">
      <c r="A33" s="141" t="s">
        <v>134</v>
      </c>
    </row>
    <row r="34" spans="1:21" ht="14.25" x14ac:dyDescent="0.2">
      <c r="A34" s="142"/>
      <c r="B34" s="367" t="s">
        <v>41</v>
      </c>
      <c r="C34" s="368"/>
      <c r="D34" s="368"/>
      <c r="E34" s="368"/>
      <c r="F34" s="369" t="s">
        <v>42</v>
      </c>
      <c r="G34" s="369"/>
      <c r="H34" s="369"/>
      <c r="I34" s="369"/>
      <c r="J34" s="369"/>
      <c r="K34" s="369"/>
      <c r="L34" s="120"/>
      <c r="M34" s="120"/>
      <c r="N34" s="120"/>
      <c r="O34" s="120"/>
      <c r="P34" s="120"/>
      <c r="Q34" s="120"/>
      <c r="R34" s="120"/>
      <c r="S34" s="120"/>
      <c r="T34" s="120"/>
    </row>
    <row r="35" spans="1:21" ht="36" customHeight="1" x14ac:dyDescent="0.2">
      <c r="A35" s="120"/>
      <c r="B35" s="120"/>
      <c r="C35" s="120"/>
      <c r="D35" s="120"/>
      <c r="E35" s="120"/>
      <c r="F35" s="369"/>
      <c r="G35" s="369"/>
      <c r="H35" s="369"/>
      <c r="I35" s="369"/>
      <c r="J35" s="369"/>
      <c r="K35" s="369"/>
      <c r="L35" s="120"/>
      <c r="M35" s="120"/>
      <c r="N35" s="120"/>
      <c r="O35" s="120"/>
      <c r="P35" s="120"/>
      <c r="Q35" s="120"/>
      <c r="R35" s="120"/>
      <c r="S35" s="120"/>
      <c r="T35" s="120"/>
    </row>
    <row r="37" spans="1:21" ht="13.5" thickBot="1" x14ac:dyDescent="0.25"/>
    <row r="38" spans="1:21" ht="15.75" thickBot="1" x14ac:dyDescent="0.3">
      <c r="A38" s="358" t="s">
        <v>18</v>
      </c>
      <c r="B38" s="359"/>
      <c r="C38" s="3" t="s">
        <v>7</v>
      </c>
      <c r="D38" s="3" t="s">
        <v>71</v>
      </c>
      <c r="E38" s="222" t="str">
        <f>V9</f>
        <v>Conc 1</v>
      </c>
      <c r="F38" s="222" t="str">
        <f>V10</f>
        <v>Conc 2</v>
      </c>
      <c r="G38" s="222" t="str">
        <f>V11</f>
        <v>Conc 3</v>
      </c>
      <c r="H38" s="222" t="str">
        <f>V12</f>
        <v>Conc 4</v>
      </c>
      <c r="I38" s="222" t="str">
        <f>V13</f>
        <v>Conc 5</v>
      </c>
      <c r="J38" s="222" t="str">
        <f>V14</f>
        <v>Conc 6</v>
      </c>
      <c r="M38" s="116"/>
      <c r="N38" s="116"/>
      <c r="O38" s="116"/>
      <c r="P38" s="116"/>
      <c r="Q38" s="116"/>
      <c r="R38" s="116"/>
      <c r="S38" s="116"/>
      <c r="T38" s="116"/>
      <c r="U38" s="116"/>
    </row>
    <row r="39" spans="1:21" ht="15" x14ac:dyDescent="0.25">
      <c r="A39" s="360" t="s">
        <v>12</v>
      </c>
      <c r="B39" s="361"/>
      <c r="C39" s="117"/>
      <c r="D39" s="117"/>
      <c r="E39" s="117"/>
      <c r="F39" s="117"/>
      <c r="G39" s="117"/>
      <c r="H39" s="117"/>
      <c r="I39" s="117"/>
      <c r="J39" s="117"/>
      <c r="M39" s="116"/>
      <c r="N39" s="116"/>
      <c r="O39" s="116"/>
      <c r="P39" s="116"/>
      <c r="Q39" s="116"/>
      <c r="R39" s="116"/>
      <c r="S39" s="116"/>
      <c r="T39" s="116"/>
      <c r="U39" s="116"/>
    </row>
    <row r="40" spans="1:21" ht="15.75" thickBot="1" x14ac:dyDescent="0.3">
      <c r="A40" s="362" t="s">
        <v>13</v>
      </c>
      <c r="B40" s="363"/>
      <c r="C40" s="34"/>
      <c r="D40" s="34"/>
      <c r="E40" s="34"/>
      <c r="F40" s="34"/>
      <c r="G40" s="34"/>
      <c r="H40" s="34"/>
      <c r="I40" s="34"/>
      <c r="J40" s="34"/>
      <c r="K40" s="118" t="s">
        <v>75</v>
      </c>
      <c r="M40" s="116"/>
      <c r="N40" s="116"/>
      <c r="O40" s="116"/>
      <c r="P40" s="116"/>
      <c r="Q40" s="116"/>
      <c r="R40" s="116"/>
      <c r="S40" s="116"/>
      <c r="T40" s="116"/>
      <c r="U40" s="116"/>
    </row>
    <row r="41" spans="1:21" ht="15" x14ac:dyDescent="0.25">
      <c r="A41" s="118" t="s">
        <v>45</v>
      </c>
      <c r="M41" s="116"/>
      <c r="N41" s="116"/>
      <c r="O41" s="116"/>
      <c r="P41" s="116"/>
      <c r="Q41" s="116"/>
      <c r="R41" s="116"/>
      <c r="S41" s="116"/>
      <c r="T41" s="116"/>
      <c r="U41" s="116"/>
    </row>
    <row r="42" spans="1:21" ht="15.75" thickBot="1" x14ac:dyDescent="0.3">
      <c r="M42" s="116"/>
      <c r="N42" s="116"/>
      <c r="O42" s="116"/>
      <c r="P42" s="116"/>
      <c r="Q42" s="116"/>
      <c r="R42" s="116"/>
      <c r="S42" s="116"/>
      <c r="T42" s="116"/>
      <c r="U42" s="116"/>
    </row>
    <row r="43" spans="1:21" ht="15.75" thickBot="1" x14ac:dyDescent="0.3">
      <c r="A43" s="358" t="s">
        <v>72</v>
      </c>
      <c r="B43" s="359"/>
      <c r="C43" s="3" t="s">
        <v>7</v>
      </c>
      <c r="D43" s="3" t="s">
        <v>71</v>
      </c>
      <c r="E43" s="222" t="str">
        <f>E38</f>
        <v>Conc 1</v>
      </c>
      <c r="F43" s="222" t="str">
        <f>F38</f>
        <v>Conc 2</v>
      </c>
      <c r="G43" s="222" t="str">
        <f t="shared" ref="G43:J43" si="24">G38</f>
        <v>Conc 3</v>
      </c>
      <c r="H43" s="222" t="str">
        <f t="shared" si="24"/>
        <v>Conc 4</v>
      </c>
      <c r="I43" s="222" t="str">
        <f t="shared" si="24"/>
        <v>Conc 5</v>
      </c>
      <c r="J43" s="222" t="str">
        <f t="shared" si="24"/>
        <v>Conc 6</v>
      </c>
      <c r="M43" s="116"/>
      <c r="N43" s="116"/>
      <c r="O43" s="116"/>
      <c r="P43" s="116"/>
      <c r="Q43" s="116"/>
      <c r="R43" s="116"/>
      <c r="S43" s="116"/>
      <c r="T43" s="116"/>
      <c r="U43" s="116"/>
    </row>
    <row r="44" spans="1:21" ht="15" x14ac:dyDescent="0.25">
      <c r="A44" s="360" t="s">
        <v>12</v>
      </c>
      <c r="B44" s="361"/>
      <c r="C44" s="117"/>
      <c r="D44" s="117"/>
      <c r="E44" s="117"/>
      <c r="F44" s="117"/>
      <c r="G44" s="117"/>
      <c r="H44" s="117"/>
      <c r="I44" s="117"/>
      <c r="J44" s="117"/>
      <c r="M44" s="116"/>
      <c r="N44" s="116"/>
      <c r="O44" s="116"/>
      <c r="P44" s="116"/>
      <c r="Q44" s="116"/>
      <c r="R44" s="116"/>
      <c r="S44" s="116"/>
      <c r="T44" s="116"/>
      <c r="U44" s="116"/>
    </row>
    <row r="45" spans="1:21" ht="15.75" thickBot="1" x14ac:dyDescent="0.3">
      <c r="A45" s="362" t="s">
        <v>13</v>
      </c>
      <c r="B45" s="363"/>
      <c r="C45" s="34"/>
      <c r="D45" s="34"/>
      <c r="E45" s="34"/>
      <c r="F45" s="34"/>
      <c r="G45" s="34"/>
      <c r="H45" s="34"/>
      <c r="I45" s="34"/>
      <c r="J45" s="34"/>
      <c r="K45" s="118" t="s">
        <v>75</v>
      </c>
      <c r="M45" s="116"/>
      <c r="N45" s="116"/>
      <c r="O45" s="116"/>
      <c r="P45" s="116"/>
      <c r="Q45" s="116"/>
      <c r="R45" s="116"/>
      <c r="S45" s="116"/>
      <c r="T45" s="116"/>
      <c r="U45" s="116"/>
    </row>
    <row r="46" spans="1:21" ht="15" x14ac:dyDescent="0.25">
      <c r="A46" s="118" t="s">
        <v>45</v>
      </c>
      <c r="M46" s="116"/>
      <c r="N46" s="116"/>
      <c r="O46" s="116"/>
      <c r="P46" s="116"/>
      <c r="Q46" s="116"/>
      <c r="R46" s="116"/>
      <c r="S46" s="116"/>
      <c r="T46" s="116"/>
      <c r="U46" s="116"/>
    </row>
    <row r="50" spans="1:9" ht="13.5" thickBot="1" x14ac:dyDescent="0.25"/>
    <row r="51" spans="1:9" x14ac:dyDescent="0.2">
      <c r="A51" s="180" t="s">
        <v>158</v>
      </c>
      <c r="B51" s="181"/>
      <c r="C51" s="181"/>
      <c r="D51" s="181"/>
      <c r="E51" s="181"/>
      <c r="F51" s="181"/>
      <c r="G51" s="181"/>
      <c r="H51" s="181"/>
      <c r="I51" s="182"/>
    </row>
    <row r="52" spans="1:9" x14ac:dyDescent="0.2">
      <c r="A52" s="183"/>
      <c r="B52" s="184"/>
      <c r="C52" s="184"/>
      <c r="D52" s="184"/>
      <c r="E52" s="184"/>
      <c r="F52" s="184"/>
      <c r="G52" s="184"/>
      <c r="H52" s="184"/>
      <c r="I52" s="185"/>
    </row>
    <row r="53" spans="1:9" x14ac:dyDescent="0.2">
      <c r="A53" s="183"/>
      <c r="B53" s="184"/>
      <c r="C53" s="184"/>
      <c r="D53" s="184"/>
      <c r="E53" s="184"/>
      <c r="F53" s="184"/>
      <c r="G53" s="184"/>
      <c r="H53" s="184"/>
      <c r="I53" s="185"/>
    </row>
    <row r="54" spans="1:9" x14ac:dyDescent="0.2">
      <c r="A54" s="183"/>
      <c r="B54" s="184"/>
      <c r="C54" s="184"/>
      <c r="D54" s="184"/>
      <c r="E54" s="184"/>
      <c r="F54" s="184"/>
      <c r="G54" s="184"/>
      <c r="H54" s="184"/>
      <c r="I54" s="185"/>
    </row>
    <row r="55" spans="1:9" x14ac:dyDescent="0.2">
      <c r="A55" s="183"/>
      <c r="B55" s="184"/>
      <c r="C55" s="184"/>
      <c r="D55" s="184"/>
      <c r="E55" s="184"/>
      <c r="F55" s="184"/>
      <c r="G55" s="184"/>
      <c r="H55" s="184"/>
      <c r="I55" s="185"/>
    </row>
    <row r="56" spans="1:9" x14ac:dyDescent="0.2">
      <c r="A56" s="183"/>
      <c r="B56" s="184"/>
      <c r="C56" s="184"/>
      <c r="D56" s="184"/>
      <c r="E56" s="184"/>
      <c r="F56" s="184"/>
      <c r="G56" s="184"/>
      <c r="H56" s="184"/>
      <c r="I56" s="185"/>
    </row>
    <row r="57" spans="1:9" x14ac:dyDescent="0.2">
      <c r="A57" s="183"/>
      <c r="B57" s="184"/>
      <c r="C57" s="184"/>
      <c r="D57" s="184"/>
      <c r="E57" s="184"/>
      <c r="F57" s="184"/>
      <c r="G57" s="184"/>
      <c r="H57" s="184"/>
      <c r="I57" s="185"/>
    </row>
    <row r="58" spans="1:9" x14ac:dyDescent="0.2">
      <c r="A58" s="183"/>
      <c r="B58" s="184"/>
      <c r="C58" s="184"/>
      <c r="D58" s="184"/>
      <c r="E58" s="184"/>
      <c r="F58" s="184"/>
      <c r="G58" s="184"/>
      <c r="H58" s="184"/>
      <c r="I58" s="185"/>
    </row>
    <row r="59" spans="1:9" x14ac:dyDescent="0.2">
      <c r="A59" s="183"/>
      <c r="B59" s="184"/>
      <c r="C59" s="184"/>
      <c r="D59" s="184"/>
      <c r="E59" s="184"/>
      <c r="F59" s="184"/>
      <c r="G59" s="184"/>
      <c r="H59" s="184"/>
      <c r="I59" s="185"/>
    </row>
    <row r="60" spans="1:9" x14ac:dyDescent="0.2">
      <c r="A60" s="183"/>
      <c r="B60" s="184"/>
      <c r="C60" s="184"/>
      <c r="D60" s="184"/>
      <c r="E60" s="184"/>
      <c r="F60" s="184"/>
      <c r="G60" s="184"/>
      <c r="H60" s="184"/>
      <c r="I60" s="185"/>
    </row>
    <row r="61" spans="1:9" x14ac:dyDescent="0.2">
      <c r="A61" s="183"/>
      <c r="B61" s="184"/>
      <c r="C61" s="184"/>
      <c r="D61" s="184"/>
      <c r="E61" s="184"/>
      <c r="F61" s="184"/>
      <c r="G61" s="184"/>
      <c r="H61" s="184"/>
      <c r="I61" s="185"/>
    </row>
    <row r="62" spans="1:9" x14ac:dyDescent="0.2">
      <c r="A62" s="183"/>
      <c r="B62" s="184"/>
      <c r="C62" s="184"/>
      <c r="D62" s="184"/>
      <c r="E62" s="184"/>
      <c r="F62" s="184"/>
      <c r="G62" s="184"/>
      <c r="H62" s="184"/>
      <c r="I62" s="185"/>
    </row>
    <row r="63" spans="1:9" ht="13.5" thickBot="1" x14ac:dyDescent="0.25">
      <c r="A63" s="186"/>
      <c r="B63" s="187"/>
      <c r="C63" s="187"/>
      <c r="D63" s="187"/>
      <c r="E63" s="187"/>
      <c r="F63" s="187"/>
      <c r="G63" s="187"/>
      <c r="H63" s="187"/>
      <c r="I63" s="188"/>
    </row>
  </sheetData>
  <sheetProtection sheet="1" formatCells="0"/>
  <mergeCells count="49">
    <mergeCell ref="A3:D3"/>
    <mergeCell ref="E3:G3"/>
    <mergeCell ref="H3:K3"/>
    <mergeCell ref="L3:M3"/>
    <mergeCell ref="A1:G1"/>
    <mergeCell ref="H1:K1"/>
    <mergeCell ref="L1:M1"/>
    <mergeCell ref="H2:K2"/>
    <mergeCell ref="L2:M2"/>
    <mergeCell ref="A2:B2"/>
    <mergeCell ref="C2:G2"/>
    <mergeCell ref="B34:E34"/>
    <mergeCell ref="F34:K35"/>
    <mergeCell ref="A26:E26"/>
    <mergeCell ref="H26:L26"/>
    <mergeCell ref="A31:E31"/>
    <mergeCell ref="H31:L31"/>
    <mergeCell ref="A17:E17"/>
    <mergeCell ref="H17:L17"/>
    <mergeCell ref="A19:E19"/>
    <mergeCell ref="H19:L19"/>
    <mergeCell ref="A24:E24"/>
    <mergeCell ref="H24:L24"/>
    <mergeCell ref="A5:E5"/>
    <mergeCell ref="H5:L5"/>
    <mergeCell ref="A10:E10"/>
    <mergeCell ref="H10:L10"/>
    <mergeCell ref="A12:E12"/>
    <mergeCell ref="H12:L12"/>
    <mergeCell ref="A43:B43"/>
    <mergeCell ref="A44:B44"/>
    <mergeCell ref="A45:B45"/>
    <mergeCell ref="A38:B38"/>
    <mergeCell ref="A39:B39"/>
    <mergeCell ref="A40:B40"/>
    <mergeCell ref="O1:R1"/>
    <mergeCell ref="S1:T1"/>
    <mergeCell ref="O2:R2"/>
    <mergeCell ref="S2:T2"/>
    <mergeCell ref="O3:R3"/>
    <mergeCell ref="S3:T3"/>
    <mergeCell ref="O24:S24"/>
    <mergeCell ref="O26:S26"/>
    <mergeCell ref="O31:S31"/>
    <mergeCell ref="O5:S5"/>
    <mergeCell ref="O10:S10"/>
    <mergeCell ref="O12:S12"/>
    <mergeCell ref="O17:S17"/>
    <mergeCell ref="O19:S19"/>
  </mergeCells>
  <phoneticPr fontId="1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0032-4677-4D4D-AEF4-B4C12A3E5FA9}">
  <dimension ref="A1:D26"/>
  <sheetViews>
    <sheetView workbookViewId="0">
      <selection activeCell="A27" sqref="A27"/>
    </sheetView>
  </sheetViews>
  <sheetFormatPr baseColWidth="10" defaultRowHeight="12.75" x14ac:dyDescent="0.2"/>
  <cols>
    <col min="2" max="2" width="39.140625" bestFit="1" customWidth="1"/>
    <col min="3" max="3" width="27.28515625" bestFit="1" customWidth="1"/>
    <col min="4" max="4" width="106.7109375" style="31" customWidth="1"/>
  </cols>
  <sheetData>
    <row r="1" spans="1:4" x14ac:dyDescent="0.2">
      <c r="A1" s="174" t="s">
        <v>95</v>
      </c>
      <c r="B1" s="174" t="s">
        <v>98</v>
      </c>
      <c r="C1" s="174" t="s">
        <v>96</v>
      </c>
      <c r="D1" s="175" t="s">
        <v>97</v>
      </c>
    </row>
    <row r="2" spans="1:4" ht="25.5" x14ac:dyDescent="0.2">
      <c r="A2" s="176">
        <v>45973</v>
      </c>
      <c r="B2" s="177" t="s">
        <v>99</v>
      </c>
      <c r="C2" s="177" t="s">
        <v>111</v>
      </c>
      <c r="D2" s="178" t="s">
        <v>112</v>
      </c>
    </row>
    <row r="3" spans="1:4" ht="25.5" x14ac:dyDescent="0.2">
      <c r="A3" s="176">
        <v>45973</v>
      </c>
      <c r="B3" s="177" t="s">
        <v>99</v>
      </c>
      <c r="C3" s="177" t="s">
        <v>111</v>
      </c>
      <c r="D3" s="178" t="s">
        <v>113</v>
      </c>
    </row>
    <row r="4" spans="1:4" x14ac:dyDescent="0.2">
      <c r="A4" s="176">
        <v>45973</v>
      </c>
      <c r="B4" s="177" t="s">
        <v>99</v>
      </c>
      <c r="C4" s="177" t="s">
        <v>111</v>
      </c>
      <c r="D4" s="178" t="s">
        <v>140</v>
      </c>
    </row>
    <row r="5" spans="1:4" x14ac:dyDescent="0.2">
      <c r="A5" s="176">
        <v>45973</v>
      </c>
      <c r="B5" s="177" t="s">
        <v>99</v>
      </c>
      <c r="C5" s="177" t="s">
        <v>111</v>
      </c>
      <c r="D5" s="178" t="s">
        <v>154</v>
      </c>
    </row>
    <row r="6" spans="1:4" x14ac:dyDescent="0.2">
      <c r="A6" s="176">
        <v>45973</v>
      </c>
      <c r="B6" s="177" t="s">
        <v>99</v>
      </c>
      <c r="C6" s="177" t="s">
        <v>114</v>
      </c>
      <c r="D6" s="178" t="s">
        <v>116</v>
      </c>
    </row>
    <row r="7" spans="1:4" x14ac:dyDescent="0.2">
      <c r="A7" s="176">
        <v>45973</v>
      </c>
      <c r="B7" s="177" t="s">
        <v>99</v>
      </c>
      <c r="C7" s="177" t="s">
        <v>114</v>
      </c>
      <c r="D7" s="178" t="s">
        <v>115</v>
      </c>
    </row>
    <row r="8" spans="1:4" x14ac:dyDescent="0.2">
      <c r="A8" s="176">
        <v>45973</v>
      </c>
      <c r="B8" s="177" t="s">
        <v>99</v>
      </c>
      <c r="C8" s="177" t="s">
        <v>114</v>
      </c>
      <c r="D8" s="178" t="s">
        <v>132</v>
      </c>
    </row>
    <row r="9" spans="1:4" x14ac:dyDescent="0.2">
      <c r="A9" s="176">
        <v>45973</v>
      </c>
      <c r="B9" s="177" t="s">
        <v>99</v>
      </c>
      <c r="C9" s="177" t="s">
        <v>114</v>
      </c>
      <c r="D9" s="178" t="s">
        <v>117</v>
      </c>
    </row>
    <row r="10" spans="1:4" x14ac:dyDescent="0.2">
      <c r="A10" s="176">
        <v>45973</v>
      </c>
      <c r="B10" s="177" t="s">
        <v>99</v>
      </c>
      <c r="C10" s="177" t="s">
        <v>114</v>
      </c>
      <c r="D10" s="178" t="s">
        <v>118</v>
      </c>
    </row>
    <row r="11" spans="1:4" x14ac:dyDescent="0.2">
      <c r="A11" s="176">
        <v>45973</v>
      </c>
      <c r="B11" s="177" t="s">
        <v>99</v>
      </c>
      <c r="C11" s="177" t="s">
        <v>130</v>
      </c>
      <c r="D11" s="178" t="s">
        <v>116</v>
      </c>
    </row>
    <row r="12" spans="1:4" x14ac:dyDescent="0.2">
      <c r="A12" s="176">
        <v>45973</v>
      </c>
      <c r="B12" s="177" t="s">
        <v>99</v>
      </c>
      <c r="C12" s="177" t="s">
        <v>130</v>
      </c>
      <c r="D12" s="178" t="s">
        <v>115</v>
      </c>
    </row>
    <row r="13" spans="1:4" x14ac:dyDescent="0.2">
      <c r="A13" s="176">
        <v>45973</v>
      </c>
      <c r="B13" s="177" t="s">
        <v>99</v>
      </c>
      <c r="C13" s="177" t="s">
        <v>130</v>
      </c>
      <c r="D13" s="178" t="s">
        <v>132</v>
      </c>
    </row>
    <row r="14" spans="1:4" x14ac:dyDescent="0.2">
      <c r="A14" s="176">
        <v>45973</v>
      </c>
      <c r="B14" s="177" t="s">
        <v>99</v>
      </c>
      <c r="C14" s="177" t="s">
        <v>131</v>
      </c>
      <c r="D14" s="178" t="s">
        <v>132</v>
      </c>
    </row>
    <row r="15" spans="1:4" x14ac:dyDescent="0.2">
      <c r="A15" s="176">
        <v>45973</v>
      </c>
      <c r="B15" s="177" t="s">
        <v>99</v>
      </c>
      <c r="C15" s="177" t="s">
        <v>155</v>
      </c>
      <c r="D15" s="178" t="s">
        <v>156</v>
      </c>
    </row>
    <row r="16" spans="1:4" x14ac:dyDescent="0.2">
      <c r="A16" s="176">
        <v>45973</v>
      </c>
      <c r="B16" s="177" t="s">
        <v>99</v>
      </c>
      <c r="C16" s="177" t="s">
        <v>155</v>
      </c>
      <c r="D16" s="178" t="s">
        <v>157</v>
      </c>
    </row>
    <row r="17" spans="1:4" x14ac:dyDescent="0.2">
      <c r="A17" s="176">
        <v>45973</v>
      </c>
      <c r="B17" s="177" t="s">
        <v>99</v>
      </c>
      <c r="C17" s="177" t="s">
        <v>155</v>
      </c>
      <c r="D17" s="178" t="s">
        <v>115</v>
      </c>
    </row>
    <row r="18" spans="1:4" x14ac:dyDescent="0.2">
      <c r="A18" s="176">
        <v>45973</v>
      </c>
      <c r="B18" s="177" t="s">
        <v>99</v>
      </c>
      <c r="C18" s="177" t="s">
        <v>159</v>
      </c>
      <c r="D18" s="178" t="s">
        <v>160</v>
      </c>
    </row>
    <row r="19" spans="1:4" x14ac:dyDescent="0.2">
      <c r="A19" s="176">
        <v>45995</v>
      </c>
      <c r="B19" s="177" t="s">
        <v>99</v>
      </c>
      <c r="C19" s="177" t="s">
        <v>162</v>
      </c>
      <c r="D19" s="178" t="s">
        <v>161</v>
      </c>
    </row>
    <row r="20" spans="1:4" x14ac:dyDescent="0.2">
      <c r="A20" s="176">
        <v>45995</v>
      </c>
      <c r="B20" s="177" t="s">
        <v>99</v>
      </c>
      <c r="C20" s="177" t="s">
        <v>162</v>
      </c>
      <c r="D20" s="178" t="s">
        <v>166</v>
      </c>
    </row>
    <row r="21" spans="1:4" x14ac:dyDescent="0.2">
      <c r="A21" s="176">
        <v>45995</v>
      </c>
      <c r="B21" s="177" t="s">
        <v>99</v>
      </c>
      <c r="C21" s="177" t="s">
        <v>155</v>
      </c>
      <c r="D21" s="178" t="s">
        <v>163</v>
      </c>
    </row>
    <row r="22" spans="1:4" x14ac:dyDescent="0.2">
      <c r="A22" s="176">
        <v>45995</v>
      </c>
      <c r="B22" s="177" t="s">
        <v>99</v>
      </c>
      <c r="C22" s="177" t="s">
        <v>130</v>
      </c>
      <c r="D22" s="178" t="s">
        <v>163</v>
      </c>
    </row>
    <row r="23" spans="1:4" x14ac:dyDescent="0.2">
      <c r="A23" s="176">
        <v>45995</v>
      </c>
      <c r="B23" s="177" t="s">
        <v>99</v>
      </c>
      <c r="C23" s="177" t="s">
        <v>114</v>
      </c>
      <c r="D23" s="178" t="s">
        <v>165</v>
      </c>
    </row>
    <row r="24" spans="1:4" x14ac:dyDescent="0.2">
      <c r="A24" s="176">
        <v>45995</v>
      </c>
      <c r="B24" s="177" t="s">
        <v>99</v>
      </c>
      <c r="C24" s="177" t="s">
        <v>164</v>
      </c>
      <c r="D24" s="178" t="s">
        <v>163</v>
      </c>
    </row>
    <row r="25" spans="1:4" x14ac:dyDescent="0.2">
      <c r="A25" s="176">
        <v>46029</v>
      </c>
      <c r="B25" s="177" t="s">
        <v>99</v>
      </c>
      <c r="C25" s="177" t="s">
        <v>111</v>
      </c>
      <c r="D25" s="223" t="s">
        <v>173</v>
      </c>
    </row>
    <row r="26" spans="1:4" x14ac:dyDescent="0.2">
      <c r="A26" s="176">
        <v>46029</v>
      </c>
      <c r="B26" s="177" t="s">
        <v>99</v>
      </c>
      <c r="C26" s="177" t="s">
        <v>111</v>
      </c>
      <c r="D26" s="223" t="s">
        <v>174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Description de l'échantillon</vt:lpstr>
      <vt:lpstr>Informations essais ecotox</vt:lpstr>
      <vt:lpstr>Données brutes D. magna</vt:lpstr>
      <vt:lpstr>Données brutes V. fischeri</vt:lpstr>
      <vt:lpstr>Données brutes algues</vt:lpstr>
      <vt:lpstr>Données brutes L. minor</vt:lpstr>
      <vt:lpstr>Données brutes Spirodela</vt:lpstr>
      <vt:lpstr>Données brutes oeufs D. rerio</vt:lpstr>
      <vt:lpstr>Log</vt:lpstr>
    </vt:vector>
  </TitlesOfParts>
  <Company>INERIS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DRC-GREAUD Lauriane</dc:creator>
  <cp:lastModifiedBy>Malcolm SERRANO-ALARCON</cp:lastModifiedBy>
  <cp:lastPrinted>2004-04-28T09:15:48Z</cp:lastPrinted>
  <dcterms:created xsi:type="dcterms:W3CDTF">2003-11-05T11:14:30Z</dcterms:created>
  <dcterms:modified xsi:type="dcterms:W3CDTF">2026-03-20T11:13:58Z</dcterms:modified>
</cp:coreProperties>
</file>