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rganisation\MIV_ESMI\Etudes\MTD_ecotox\MTD_ecotox\Campagne_évaluation_guide\Modèles\"/>
    </mc:Choice>
  </mc:AlternateContent>
  <xr:revisionPtr revIDLastSave="0" documentId="13_ncr:1_{984EA86F-F7E6-453C-A19D-A1A36CEEEDC9}" xr6:coauthVersionLast="47" xr6:coauthVersionMax="47" xr10:uidLastSave="{00000000-0000-0000-0000-000000000000}"/>
  <bookViews>
    <workbookView xWindow="-38520" yWindow="-30" windowWidth="38640" windowHeight="21120" activeTab="1" xr2:uid="{00000000-000D-0000-FFFF-FFFF00000000}"/>
  </bookViews>
  <sheets>
    <sheet name="Description de l'échantillon" sheetId="6" r:id="rId1"/>
    <sheet name="Informations essais ecotox" sheetId="7" r:id="rId2"/>
    <sheet name="Données brutes algues" sheetId="18" r:id="rId3"/>
    <sheet name="Données Brutes V. fischeri" sheetId="21" r:id="rId4"/>
    <sheet name="Données brutes Ceramium" sheetId="22" r:id="rId5"/>
    <sheet name="Données brutes Huîtres" sheetId="8" r:id="rId6"/>
    <sheet name="Données brutes Copépodes Arcati" sheetId="16" r:id="rId7"/>
    <sheet name="Log" sheetId="17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22" l="1"/>
  <c r="E31" i="22"/>
  <c r="E30" i="22"/>
  <c r="E29" i="22"/>
  <c r="E28" i="22"/>
  <c r="E27" i="22"/>
  <c r="E26" i="22"/>
  <c r="E25" i="22"/>
  <c r="E24" i="22"/>
  <c r="F23" i="22"/>
  <c r="F48" i="22"/>
  <c r="F43" i="22"/>
  <c r="F38" i="22"/>
  <c r="F18" i="22"/>
  <c r="E48" i="22"/>
  <c r="E43" i="22"/>
  <c r="E38" i="22"/>
  <c r="E23" i="22"/>
  <c r="E18" i="22"/>
  <c r="E47" i="22"/>
  <c r="E46" i="22"/>
  <c r="E45" i="22"/>
  <c r="E44" i="22"/>
  <c r="E42" i="22"/>
  <c r="E41" i="22"/>
  <c r="E40" i="22"/>
  <c r="E39" i="22"/>
  <c r="E37" i="22"/>
  <c r="E36" i="22"/>
  <c r="E35" i="22"/>
  <c r="E34" i="22"/>
  <c r="E22" i="22"/>
  <c r="E21" i="22"/>
  <c r="E20" i="22"/>
  <c r="E19" i="22"/>
  <c r="E17" i="22"/>
  <c r="E16" i="22"/>
  <c r="E15" i="22"/>
  <c r="E14" i="22"/>
  <c r="E12" i="22"/>
  <c r="E11" i="22"/>
  <c r="E10" i="22"/>
  <c r="E9" i="22"/>
  <c r="E33" i="22" l="1"/>
  <c r="F33" i="22" s="1"/>
  <c r="F28" i="22"/>
  <c r="E13" i="22"/>
  <c r="D48" i="22" l="1"/>
  <c r="C48" i="22"/>
  <c r="D43" i="22"/>
  <c r="C43" i="22"/>
  <c r="D38" i="22"/>
  <c r="C38" i="22"/>
  <c r="D33" i="22"/>
  <c r="C33" i="22"/>
  <c r="D28" i="22"/>
  <c r="C28" i="22"/>
  <c r="D23" i="22"/>
  <c r="C23" i="22"/>
  <c r="D18" i="22"/>
  <c r="C18" i="22"/>
  <c r="D13" i="22"/>
  <c r="C13" i="22"/>
  <c r="D27" i="21" l="1"/>
  <c r="C27" i="21"/>
  <c r="D24" i="21"/>
  <c r="C24" i="21"/>
  <c r="D21" i="21"/>
  <c r="C21" i="21"/>
  <c r="D18" i="21"/>
  <c r="C18" i="21"/>
  <c r="D15" i="21"/>
  <c r="C15" i="21"/>
  <c r="D12" i="21"/>
  <c r="C12" i="21"/>
  <c r="D9" i="21"/>
  <c r="C9" i="21"/>
  <c r="C45" i="7"/>
  <c r="C35" i="7"/>
  <c r="J70" i="18"/>
  <c r="I70" i="18"/>
  <c r="H70" i="18"/>
  <c r="G70" i="18"/>
  <c r="F70" i="18"/>
  <c r="E70" i="18"/>
  <c r="D70" i="18"/>
  <c r="F68" i="18"/>
  <c r="E68" i="18"/>
  <c r="D68" i="18"/>
  <c r="C68" i="18"/>
  <c r="G67" i="18"/>
  <c r="G66" i="18"/>
  <c r="G65" i="18"/>
  <c r="G64" i="18"/>
  <c r="G63" i="18"/>
  <c r="G62" i="18"/>
  <c r="G68" i="18" s="1"/>
  <c r="G61" i="18"/>
  <c r="F61" i="18"/>
  <c r="E61" i="18"/>
  <c r="D61" i="18"/>
  <c r="C61" i="18"/>
  <c r="G60" i="18"/>
  <c r="G59" i="18"/>
  <c r="G58" i="18"/>
  <c r="G57" i="18"/>
  <c r="G56" i="18"/>
  <c r="G55" i="18"/>
  <c r="G54" i="18"/>
  <c r="F54" i="18"/>
  <c r="E54" i="18"/>
  <c r="D54" i="18"/>
  <c r="C54" i="18"/>
  <c r="G53" i="18"/>
  <c r="G52" i="18"/>
  <c r="G51" i="18"/>
  <c r="G50" i="18"/>
  <c r="G49" i="18"/>
  <c r="G48" i="18"/>
  <c r="G47" i="18"/>
  <c r="F47" i="18"/>
  <c r="E47" i="18"/>
  <c r="D47" i="18"/>
  <c r="C47" i="18"/>
  <c r="G46" i="18"/>
  <c r="G45" i="18"/>
  <c r="G44" i="18"/>
  <c r="G43" i="18"/>
  <c r="G42" i="18"/>
  <c r="G41" i="18"/>
  <c r="G40" i="18"/>
  <c r="F40" i="18"/>
  <c r="E40" i="18"/>
  <c r="D40" i="18"/>
  <c r="C40" i="18"/>
  <c r="G39" i="18"/>
  <c r="G38" i="18"/>
  <c r="G37" i="18"/>
  <c r="G36" i="18"/>
  <c r="G35" i="18"/>
  <c r="G34" i="18"/>
  <c r="G33" i="18"/>
  <c r="F33" i="18"/>
  <c r="E33" i="18"/>
  <c r="D33" i="18"/>
  <c r="C33" i="18"/>
  <c r="G32" i="18"/>
  <c r="G31" i="18"/>
  <c r="G30" i="18"/>
  <c r="G29" i="18"/>
  <c r="G28" i="18"/>
  <c r="G27" i="18"/>
  <c r="F26" i="18"/>
  <c r="E26" i="18"/>
  <c r="D26" i="18"/>
  <c r="C26" i="18"/>
  <c r="G25" i="18"/>
  <c r="G24" i="18"/>
  <c r="G23" i="18"/>
  <c r="G22" i="18"/>
  <c r="G21" i="18"/>
  <c r="G20" i="18"/>
  <c r="G26" i="18" s="1"/>
  <c r="G19" i="18"/>
  <c r="H61" i="18" s="1"/>
  <c r="F19" i="18"/>
  <c r="E19" i="18"/>
  <c r="D19" i="18"/>
  <c r="C19" i="18"/>
  <c r="G18" i="18"/>
  <c r="G17" i="18"/>
  <c r="G16" i="18"/>
  <c r="G15" i="18"/>
  <c r="G14" i="18"/>
  <c r="G13" i="18"/>
  <c r="I25" i="8"/>
  <c r="J25" i="8"/>
  <c r="K25" i="8"/>
  <c r="H25" i="8"/>
  <c r="I24" i="8"/>
  <c r="J24" i="8"/>
  <c r="K24" i="8"/>
  <c r="H24" i="8"/>
  <c r="H8" i="8"/>
  <c r="B53" i="8"/>
  <c r="B54" i="8"/>
  <c r="B52" i="8"/>
  <c r="B48" i="8"/>
  <c r="B45" i="8"/>
  <c r="B46" i="8"/>
  <c r="B44" i="8"/>
  <c r="B41" i="8"/>
  <c r="B42" i="8"/>
  <c r="B40" i="8"/>
  <c r="B37" i="8"/>
  <c r="B38" i="8"/>
  <c r="B36" i="8"/>
  <c r="B33" i="8"/>
  <c r="B34" i="8"/>
  <c r="B32" i="8"/>
  <c r="B29" i="8"/>
  <c r="B30" i="8"/>
  <c r="B28" i="8"/>
  <c r="B25" i="8"/>
  <c r="B26" i="8"/>
  <c r="B24" i="8"/>
  <c r="A26" i="16"/>
  <c r="A27" i="16"/>
  <c r="A28" i="16"/>
  <c r="A29" i="16"/>
  <c r="A25" i="16"/>
  <c r="H40" i="18" l="1"/>
  <c r="H26" i="18"/>
  <c r="H33" i="18"/>
  <c r="H47" i="18"/>
  <c r="H68" i="18"/>
  <c r="H54" i="18"/>
  <c r="M20" i="16"/>
  <c r="M35" i="16" s="1"/>
  <c r="M19" i="16"/>
  <c r="M34" i="16" s="1"/>
  <c r="M18" i="16"/>
  <c r="M33" i="16" s="1"/>
  <c r="M17" i="16"/>
  <c r="M32" i="16" s="1"/>
  <c r="M16" i="16"/>
  <c r="M31" i="16" s="1"/>
  <c r="M15" i="16"/>
  <c r="M30" i="16" s="1"/>
  <c r="M14" i="16"/>
  <c r="M29" i="16" s="1"/>
  <c r="M13" i="16"/>
  <c r="M28" i="16" s="1"/>
  <c r="M12" i="16"/>
  <c r="M27" i="16" s="1"/>
  <c r="K30" i="16"/>
  <c r="K31" i="16" s="1"/>
  <c r="J30" i="16"/>
  <c r="J31" i="16" s="1"/>
  <c r="I30" i="16"/>
  <c r="I31" i="16" s="1"/>
  <c r="H30" i="16"/>
  <c r="H31" i="16" s="1"/>
  <c r="G30" i="16"/>
  <c r="G31" i="16" s="1"/>
  <c r="F30" i="16"/>
  <c r="F31" i="16" s="1"/>
  <c r="E30" i="16"/>
  <c r="E31" i="16" s="1"/>
  <c r="D30" i="16"/>
  <c r="D31" i="16" s="1"/>
  <c r="C30" i="16"/>
  <c r="C31" i="16" s="1"/>
  <c r="B30" i="16"/>
  <c r="B31" i="16" s="1"/>
  <c r="J25" i="16"/>
  <c r="I25" i="16"/>
  <c r="H25" i="16"/>
  <c r="G25" i="16"/>
  <c r="F25" i="16"/>
  <c r="E25" i="16"/>
  <c r="D25" i="16"/>
  <c r="C25" i="16"/>
  <c r="B25" i="16"/>
  <c r="K15" i="16"/>
  <c r="K16" i="16" s="1"/>
  <c r="J15" i="16"/>
  <c r="J16" i="16" s="1"/>
  <c r="I15" i="16"/>
  <c r="I16" i="16" s="1"/>
  <c r="H15" i="16"/>
  <c r="H16" i="16" s="1"/>
  <c r="G15" i="16"/>
  <c r="G16" i="16" s="1"/>
  <c r="F15" i="16"/>
  <c r="F16" i="16" s="1"/>
  <c r="E15" i="16"/>
  <c r="E16" i="16" s="1"/>
  <c r="D15" i="16"/>
  <c r="D16" i="16" s="1"/>
  <c r="C15" i="16"/>
  <c r="C16" i="16" s="1"/>
  <c r="B15" i="16"/>
  <c r="B16" i="16" s="1"/>
  <c r="C23" i="8"/>
  <c r="H18" i="8"/>
  <c r="H34" i="8" s="1"/>
  <c r="H17" i="8"/>
  <c r="H33" i="8" s="1"/>
  <c r="D55" i="8"/>
  <c r="C55" i="8"/>
  <c r="E54" i="8"/>
  <c r="E53" i="8"/>
  <c r="E52" i="8"/>
  <c r="D51" i="8"/>
  <c r="C51" i="8"/>
  <c r="E50" i="8"/>
  <c r="E49" i="8"/>
  <c r="E48" i="8"/>
  <c r="H16" i="8"/>
  <c r="H32" i="8" s="1"/>
  <c r="H15" i="8"/>
  <c r="H31" i="8" s="1"/>
  <c r="H14" i="8"/>
  <c r="H30" i="8" s="1"/>
  <c r="H13" i="8"/>
  <c r="H29" i="8" s="1"/>
  <c r="H12" i="8"/>
  <c r="H28" i="8" s="1"/>
  <c r="H11" i="8"/>
  <c r="H27" i="8" s="1"/>
  <c r="H10" i="8"/>
  <c r="H26" i="8" s="1"/>
  <c r="E20" i="8"/>
  <c r="D47" i="8"/>
  <c r="C47" i="8"/>
  <c r="E46" i="8"/>
  <c r="E45" i="8"/>
  <c r="E44" i="8"/>
  <c r="D43" i="8"/>
  <c r="C43" i="8"/>
  <c r="E42" i="8"/>
  <c r="E41" i="8"/>
  <c r="E40" i="8"/>
  <c r="D39" i="8"/>
  <c r="C39" i="8"/>
  <c r="E38" i="8"/>
  <c r="E37" i="8"/>
  <c r="E36" i="8"/>
  <c r="D35" i="8"/>
  <c r="C35" i="8"/>
  <c r="E34" i="8"/>
  <c r="E33" i="8"/>
  <c r="E32" i="8"/>
  <c r="D31" i="8"/>
  <c r="C31" i="8"/>
  <c r="E30" i="8"/>
  <c r="E29" i="8"/>
  <c r="E28" i="8"/>
  <c r="D27" i="8"/>
  <c r="C27" i="8"/>
  <c r="E26" i="8"/>
  <c r="E25" i="8"/>
  <c r="E24" i="8"/>
  <c r="D23" i="8"/>
  <c r="C14" i="8"/>
  <c r="B14" i="8"/>
  <c r="D13" i="8"/>
  <c r="D12" i="8"/>
  <c r="D11" i="8"/>
  <c r="D10" i="8"/>
  <c r="D9" i="8"/>
  <c r="D8" i="8"/>
  <c r="E22" i="8"/>
  <c r="E21" i="8"/>
  <c r="C56" i="7"/>
  <c r="E51" i="8" l="1"/>
  <c r="E55" i="8"/>
  <c r="E47" i="8"/>
  <c r="E35" i="8"/>
  <c r="E27" i="8"/>
  <c r="E39" i="8"/>
  <c r="E43" i="8"/>
  <c r="E31" i="8"/>
  <c r="E23" i="8"/>
  <c r="D14" i="8"/>
  <c r="F30" i="8" s="1"/>
  <c r="C19" i="7"/>
  <c r="F29" i="8" l="1"/>
  <c r="F21" i="8"/>
  <c r="F42" i="8"/>
  <c r="F54" i="8"/>
  <c r="F41" i="8"/>
  <c r="F40" i="8"/>
  <c r="F43" i="8" s="1"/>
  <c r="F53" i="8"/>
  <c r="F52" i="8"/>
  <c r="F55" i="8" s="1"/>
  <c r="F50" i="8"/>
  <c r="F49" i="8"/>
  <c r="F48" i="8"/>
  <c r="F46" i="8"/>
  <c r="F45" i="8"/>
  <c r="F44" i="8"/>
  <c r="F47" i="8" s="1"/>
  <c r="F34" i="8"/>
  <c r="F33" i="8"/>
  <c r="F32" i="8"/>
  <c r="F20" i="8"/>
  <c r="F36" i="8"/>
  <c r="F38" i="8"/>
  <c r="F26" i="8"/>
  <c r="F28" i="8"/>
  <c r="F25" i="8"/>
  <c r="F37" i="8"/>
  <c r="F22" i="8"/>
  <c r="F24" i="8"/>
  <c r="F51" i="8" l="1"/>
  <c r="F39" i="8"/>
  <c r="F31" i="8"/>
  <c r="F27" i="8"/>
  <c r="F35" i="8"/>
  <c r="F23" i="8"/>
</calcChain>
</file>

<file path=xl/sharedStrings.xml><?xml version="1.0" encoding="utf-8"?>
<sst xmlns="http://schemas.openxmlformats.org/spreadsheetml/2006/main" count="323" uniqueCount="141">
  <si>
    <t>REFERENCE Laboratoire</t>
  </si>
  <si>
    <t>Identification du site</t>
  </si>
  <si>
    <t>Type de rejet (direct ou indirect)</t>
  </si>
  <si>
    <t>Si rejet direct, masse d'eau réceptrice</t>
  </si>
  <si>
    <t>Si rejet indirect, station d'épuration urbaine ou industrielle et sa référence</t>
  </si>
  <si>
    <t>Préleveur</t>
  </si>
  <si>
    <t>Date de prélèvement</t>
  </si>
  <si>
    <t>Localisation du prélèvement</t>
  </si>
  <si>
    <t>Description, aspect, couleur</t>
  </si>
  <si>
    <t>Flaconnage et volume</t>
  </si>
  <si>
    <t>Modalités de transport</t>
  </si>
  <si>
    <t>Date de réception au laboratoire</t>
  </si>
  <si>
    <t>Mode de conservation des échantillons avant essais</t>
  </si>
  <si>
    <t>Remarque(s) et/ou complément(s)</t>
  </si>
  <si>
    <t>Surveillance de l'écotoxicité des rejets aqueux (MTD)</t>
  </si>
  <si>
    <t>Prétraitement de l’échantillon (décantation, filtration…)</t>
  </si>
  <si>
    <t xml:space="preserve">Aspect, couleur de l’échantillon avant essai </t>
  </si>
  <si>
    <t>pH</t>
  </si>
  <si>
    <t>Oxygène dissous</t>
  </si>
  <si>
    <t xml:space="preserve">Conductivité </t>
  </si>
  <si>
    <t>Type d'effluent (eau douce, eau saumâtre ou eau saline)</t>
  </si>
  <si>
    <t>Détermination de la toxicité d'échantillons aqueux sur le développement embryolarvaire de l'huître creuse</t>
  </si>
  <si>
    <t>Dates de réalisation de l'essai</t>
  </si>
  <si>
    <t>Substance de référence : Nom</t>
  </si>
  <si>
    <t>Substance de référence: Date de réalisation de l’essai</t>
  </si>
  <si>
    <t>Substance de référence : Valeur de CE50 (mg/L)</t>
  </si>
  <si>
    <t xml:space="preserve">Valeur de CE50 en %  de l’effluent </t>
  </si>
  <si>
    <t>CE50  Intervalle de confiance</t>
  </si>
  <si>
    <t xml:space="preserve">Si la CE50 n'est pas déterminable, % d’effet à la plus forte concentration testée (ou plus faible dilution)  </t>
  </si>
  <si>
    <t xml:space="preserve">Méthode de calcul de la CE50 </t>
  </si>
  <si>
    <t>Unité Toxique</t>
  </si>
  <si>
    <t>Essai aux premiers stades de la vie de copépodes</t>
  </si>
  <si>
    <t>Date de réalisation de l'essai</t>
  </si>
  <si>
    <t xml:space="preserve">Données de caractérisation physico-chimiques des dilutions réalisées (min, max et valeurs intermédiaires) si pas de demande spécifique dans le texte normatif. </t>
  </si>
  <si>
    <t>Méthode de calcul de la CE50</t>
  </si>
  <si>
    <t>Référence normative</t>
  </si>
  <si>
    <t>NF ISO 17244</t>
  </si>
  <si>
    <t>Espèce</t>
  </si>
  <si>
    <t>Crassostra gigas</t>
  </si>
  <si>
    <t>Témoins négatifs :</t>
  </si>
  <si>
    <t>Début d'essai :</t>
  </si>
  <si>
    <t>Normales</t>
  </si>
  <si>
    <t>Anormales</t>
  </si>
  <si>
    <t>Pourcentage net de larves anormales</t>
  </si>
  <si>
    <r>
      <t>O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(%)</t>
    </r>
  </si>
  <si>
    <t>Salinité (‰)</t>
  </si>
  <si>
    <t>Méthode</t>
  </si>
  <si>
    <t>NF EN ISO 10523</t>
  </si>
  <si>
    <t>NF EN ISO 5814</t>
  </si>
  <si>
    <t>Méthode interne</t>
  </si>
  <si>
    <t>Moyenne</t>
  </si>
  <si>
    <t>Echantillon :</t>
  </si>
  <si>
    <t>Concentrations (%)</t>
  </si>
  <si>
    <t>Pourcentage brut de larves anormales</t>
  </si>
  <si>
    <t>Témoin</t>
  </si>
  <si>
    <t>Conc 1</t>
  </si>
  <si>
    <t>Réplicat 1</t>
  </si>
  <si>
    <t>Réplicat 2</t>
  </si>
  <si>
    <t>Réplicat 3</t>
  </si>
  <si>
    <t>Fin d'essai :</t>
  </si>
  <si>
    <t>Conc 2</t>
  </si>
  <si>
    <t>Conc 3</t>
  </si>
  <si>
    <t>Conc 4</t>
  </si>
  <si>
    <t>Conc 5</t>
  </si>
  <si>
    <t>Conc 6</t>
  </si>
  <si>
    <t>Conc 7</t>
  </si>
  <si>
    <t>Conc 8</t>
  </si>
  <si>
    <t>Conc 9</t>
  </si>
  <si>
    <t>Commentaire</t>
  </si>
  <si>
    <t>Acartia tonsa</t>
  </si>
  <si>
    <t xml:space="preserve">Echantillon : </t>
  </si>
  <si>
    <t xml:space="preserve">RESULTATS APRES 24 HEURES </t>
  </si>
  <si>
    <t xml:space="preserve">Début d'essai : </t>
  </si>
  <si>
    <t>Concentration (%)</t>
  </si>
  <si>
    <t>I</t>
  </si>
  <si>
    <t>II</t>
  </si>
  <si>
    <t>III</t>
  </si>
  <si>
    <t>IV</t>
  </si>
  <si>
    <t>Total vivantes</t>
  </si>
  <si>
    <t>Mortalité %</t>
  </si>
  <si>
    <t xml:space="preserve"> RESULTATS APRES 48 HEURES </t>
  </si>
  <si>
    <t xml:space="preserve">Fin d'essai : </t>
  </si>
  <si>
    <t>Date</t>
  </si>
  <si>
    <t>Onglet</t>
  </si>
  <si>
    <t>Modification</t>
  </si>
  <si>
    <t>Inhibition de croissance des algues unicellulaires</t>
  </si>
  <si>
    <t>Récipients d'essai</t>
  </si>
  <si>
    <t>Volume total des récipients d'essai</t>
  </si>
  <si>
    <t>Volume d'essai</t>
  </si>
  <si>
    <t>Méthode de mesure</t>
  </si>
  <si>
    <t>Correspondance mesure / nombre de cellules</t>
  </si>
  <si>
    <t>Mesure des valeurs de témoins négatifs</t>
  </si>
  <si>
    <t xml:space="preserve">Oui </t>
  </si>
  <si>
    <t>Déductions des valeurs de témoins négatifs</t>
  </si>
  <si>
    <t>Mesure à J0 
en cell/mL</t>
  </si>
  <si>
    <t>Mesure à J1
en cell/mL</t>
  </si>
  <si>
    <t>Mesure à J2
en cell/mL</t>
  </si>
  <si>
    <t>Mesure à J3
en cell/mL</t>
  </si>
  <si>
    <t>Taux de croissance 0-72h</t>
  </si>
  <si>
    <t>% Inhibition</t>
  </si>
  <si>
    <t>Si mesure en DO/ Fluo, indiquer les données en nb cell/mL</t>
  </si>
  <si>
    <t xml:space="preserve">Témoin   </t>
  </si>
  <si>
    <t>Mesure de pH</t>
  </si>
  <si>
    <t>Mesure à J0</t>
  </si>
  <si>
    <t>Mesure à J3</t>
  </si>
  <si>
    <t xml:space="preserve">Valeur de CE50 en % de l’effluent </t>
  </si>
  <si>
    <t>A compléter, si besoin, pour d'autres essais</t>
  </si>
  <si>
    <t>Valeur de CE50 en % de dilution de l’effluent</t>
  </si>
  <si>
    <t>Version</t>
  </si>
  <si>
    <t>V2</t>
  </si>
  <si>
    <t>Information essais écotox</t>
  </si>
  <si>
    <r>
      <t xml:space="preserve">Essai de létalité vis-à-vis de </t>
    </r>
    <r>
      <rPr>
        <b/>
        <i/>
        <u/>
        <sz val="10"/>
        <color rgb="FFFF0000"/>
        <rFont val="Arial"/>
        <family val="2"/>
      </rPr>
      <t>Acartia tonsa</t>
    </r>
    <r>
      <rPr>
        <b/>
        <u/>
        <sz val="10"/>
        <color rgb="FFFF0000"/>
        <rFont val="Arial"/>
        <family val="2"/>
      </rPr>
      <t xml:space="preserve"> (48h)</t>
    </r>
  </si>
  <si>
    <t>Substance de référence 1 : Nom</t>
  </si>
  <si>
    <t>Substance de référence 2 : Nom</t>
  </si>
  <si>
    <t>Substance de référence 3 : Nom</t>
  </si>
  <si>
    <t>Substance de référence 1 : Inhibition en%</t>
  </si>
  <si>
    <t>Substance de référence 2 : Inhibition en %</t>
  </si>
  <si>
    <t>Substance de référence 3 : Inhibition en %</t>
  </si>
  <si>
    <t>Essai d'inhition de la croissance des algues unicellulaires (72h)</t>
  </si>
  <si>
    <t xml:space="preserve">Valeur de CE50 (taux de croissance)  de l’effluent </t>
  </si>
  <si>
    <r>
      <t xml:space="preserve">Essai d'inhibition de la luminescence de </t>
    </r>
    <r>
      <rPr>
        <b/>
        <i/>
        <u/>
        <sz val="10"/>
        <color rgb="FFFF0000"/>
        <rFont val="Arial"/>
        <family val="2"/>
      </rPr>
      <t>Vibrio fischeri</t>
    </r>
    <r>
      <rPr>
        <b/>
        <u/>
        <sz val="10"/>
        <color rgb="FFFF0000"/>
        <rFont val="Arial"/>
        <family val="2"/>
      </rPr>
      <t xml:space="preserve"> (30 min)</t>
    </r>
  </si>
  <si>
    <t>Données brutes algues</t>
  </si>
  <si>
    <t>Ajout de l'onglet pour les données brutes algues</t>
  </si>
  <si>
    <t>Données brutes V. fischeri</t>
  </si>
  <si>
    <t>Ajout de l'onglet pour les données brutes V. fischeri</t>
  </si>
  <si>
    <r>
      <t xml:space="preserve">Inhibition de la bioluminescence de </t>
    </r>
    <r>
      <rPr>
        <b/>
        <i/>
        <sz val="12"/>
        <rFont val="Arial"/>
        <family val="2"/>
      </rPr>
      <t>Vibrio fischeri</t>
    </r>
    <r>
      <rPr>
        <b/>
        <sz val="12"/>
        <rFont val="Arial"/>
        <family val="2"/>
      </rPr>
      <t xml:space="preserve"> (= </t>
    </r>
    <r>
      <rPr>
        <b/>
        <i/>
        <sz val="12"/>
        <rFont val="Arial"/>
        <family val="2"/>
      </rPr>
      <t>Aliivibrio fischeri</t>
    </r>
    <r>
      <rPr>
        <b/>
        <sz val="12"/>
        <rFont val="Arial"/>
        <family val="2"/>
      </rPr>
      <t>)</t>
    </r>
  </si>
  <si>
    <t>Mesure à 15 min</t>
  </si>
  <si>
    <t>Mesure à 30 min</t>
  </si>
  <si>
    <t>% effet</t>
  </si>
  <si>
    <t>Ajout résumé algues/ Vibrio/ Copépodes</t>
  </si>
  <si>
    <t>Ajout résumé autres tests</t>
  </si>
  <si>
    <t>NF EN ISO 10710</t>
  </si>
  <si>
    <t>Ajout de l'onglet pour les données brutes C. tenuicorne</t>
  </si>
  <si>
    <t>Données brutes C. tenuicorne</t>
  </si>
  <si>
    <t>Inhibition de croissance sur macro-algue</t>
  </si>
  <si>
    <t>Ceramium tenuicorne</t>
  </si>
  <si>
    <t>Longueur moyenne à J0 (µm)</t>
  </si>
  <si>
    <t>Longueur moyenne à J7 (µm)</t>
  </si>
  <si>
    <t>Taux de croissance
0-7j</t>
  </si>
  <si>
    <t>Mesure à J7</t>
  </si>
  <si>
    <t>Si l'essai est conduit en conditions semi-statiques, ajouter des lignes pour les mesures complémentaires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</si>
</sst>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21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sz val="9"/>
      <name val="Arial"/>
      <family val="2"/>
    </font>
    <font>
      <b/>
      <vertAlign val="subscript"/>
      <sz val="11"/>
      <name val="Arial"/>
      <family val="2"/>
    </font>
    <font>
      <sz val="10"/>
      <name val="MS Sans Serif"/>
      <family val="2"/>
    </font>
    <font>
      <b/>
      <u/>
      <sz val="11"/>
      <name val="Arial"/>
      <family val="2"/>
    </font>
    <font>
      <b/>
      <i/>
      <sz val="12"/>
      <name val="Arial"/>
      <family val="2"/>
    </font>
    <font>
      <sz val="11"/>
      <name val="Times New Roman"/>
      <family val="1"/>
    </font>
    <font>
      <b/>
      <u/>
      <sz val="10"/>
      <color rgb="FFFF0000"/>
      <name val="Arial"/>
      <family val="2"/>
    </font>
    <font>
      <b/>
      <i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3" fillId="0" borderId="0"/>
    <xf numFmtId="0" fontId="2" fillId="0" borderId="0"/>
  </cellStyleXfs>
  <cellXfs count="340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/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2" fillId="0" borderId="0" xfId="0" applyFont="1"/>
    <xf numFmtId="0" fontId="6" fillId="0" borderId="12" xfId="0" applyFont="1" applyBorder="1" applyAlignment="1">
      <alignment vertical="center" wrapText="1"/>
    </xf>
    <xf numFmtId="0" fontId="0" fillId="0" borderId="0" xfId="0" applyProtection="1">
      <protection locked="0"/>
    </xf>
    <xf numFmtId="0" fontId="6" fillId="7" borderId="30" xfId="0" applyFont="1" applyFill="1" applyBorder="1" applyAlignment="1">
      <alignment vertical="center" wrapText="1"/>
    </xf>
    <xf numFmtId="0" fontId="6" fillId="7" borderId="23" xfId="0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left" vertical="center" wrapText="1"/>
    </xf>
    <xf numFmtId="0" fontId="6" fillId="0" borderId="30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9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9" fontId="2" fillId="0" borderId="1" xfId="0" applyNumberFormat="1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8" borderId="1" xfId="0" applyFont="1" applyFill="1" applyBorder="1" applyAlignment="1">
      <alignment horizontal="left" vertical="center" wrapText="1"/>
    </xf>
    <xf numFmtId="0" fontId="6" fillId="9" borderId="41" xfId="0" applyFont="1" applyFill="1" applyBorder="1" applyProtection="1">
      <protection locked="0"/>
    </xf>
    <xf numFmtId="0" fontId="0" fillId="9" borderId="38" xfId="0" applyFill="1" applyBorder="1" applyProtection="1">
      <protection locked="0"/>
    </xf>
    <xf numFmtId="0" fontId="0" fillId="9" borderId="42" xfId="0" applyFill="1" applyBorder="1" applyProtection="1">
      <protection locked="0"/>
    </xf>
    <xf numFmtId="0" fontId="0" fillId="9" borderId="46" xfId="0" applyFill="1" applyBorder="1" applyProtection="1">
      <protection locked="0"/>
    </xf>
    <xf numFmtId="0" fontId="0" fillId="9" borderId="0" xfId="0" applyFill="1" applyProtection="1">
      <protection locked="0"/>
    </xf>
    <xf numFmtId="0" fontId="0" fillId="9" borderId="47" xfId="0" applyFill="1" applyBorder="1" applyProtection="1">
      <protection locked="0"/>
    </xf>
    <xf numFmtId="0" fontId="0" fillId="9" borderId="43" xfId="0" applyFill="1" applyBorder="1" applyProtection="1">
      <protection locked="0"/>
    </xf>
    <xf numFmtId="0" fontId="0" fillId="9" borderId="37" xfId="0" applyFill="1" applyBorder="1" applyProtection="1">
      <protection locked="0"/>
    </xf>
    <xf numFmtId="0" fontId="0" fillId="9" borderId="44" xfId="0" applyFill="1" applyBorder="1" applyProtection="1">
      <protection locked="0"/>
    </xf>
    <xf numFmtId="1" fontId="5" fillId="0" borderId="25" xfId="0" applyNumberFormat="1" applyFont="1" applyBorder="1" applyAlignment="1" applyProtection="1">
      <alignment horizontal="center" vertical="center"/>
      <protection locked="0"/>
    </xf>
    <xf numFmtId="1" fontId="5" fillId="0" borderId="28" xfId="0" applyNumberFormat="1" applyFont="1" applyBorder="1" applyAlignment="1" applyProtection="1">
      <alignment horizontal="center" vertical="center"/>
      <protection locked="0"/>
    </xf>
    <xf numFmtId="1" fontId="5" fillId="0" borderId="15" xfId="0" applyNumberFormat="1" applyFont="1" applyBorder="1" applyAlignment="1" applyProtection="1">
      <alignment horizontal="center" vertical="center"/>
      <protection locked="0"/>
    </xf>
    <xf numFmtId="1" fontId="5" fillId="0" borderId="20" xfId="0" applyNumberFormat="1" applyFont="1" applyBorder="1" applyAlignment="1" applyProtection="1">
      <alignment horizontal="center" vertical="center"/>
      <protection locked="0"/>
    </xf>
    <xf numFmtId="9" fontId="4" fillId="8" borderId="40" xfId="1" applyFont="1" applyFill="1" applyBorder="1" applyAlignment="1">
      <alignment horizontal="center" vertical="center"/>
    </xf>
    <xf numFmtId="0" fontId="2" fillId="0" borderId="43" xfId="0" applyFont="1" applyBorder="1"/>
    <xf numFmtId="0" fontId="2" fillId="0" borderId="37" xfId="0" applyFont="1" applyBorder="1"/>
    <xf numFmtId="0" fontId="2" fillId="0" borderId="44" xfId="0" applyFont="1" applyBorder="1"/>
    <xf numFmtId="0" fontId="11" fillId="2" borderId="0" xfId="0" applyFont="1" applyFill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4" fillId="3" borderId="45" xfId="0" applyFont="1" applyFill="1" applyBorder="1" applyAlignment="1" applyProtection="1">
      <alignment horizontal="center" vertical="center" wrapText="1"/>
      <protection locked="0"/>
    </xf>
    <xf numFmtId="1" fontId="5" fillId="2" borderId="33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165" fontId="5" fillId="2" borderId="28" xfId="0" applyNumberFormat="1" applyFont="1" applyFill="1" applyBorder="1" applyAlignment="1">
      <alignment horizontal="center" vertical="center"/>
    </xf>
    <xf numFmtId="165" fontId="5" fillId="2" borderId="20" xfId="0" applyNumberFormat="1" applyFont="1" applyFill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/>
    </xf>
    <xf numFmtId="0" fontId="10" fillId="6" borderId="40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165" fontId="5" fillId="2" borderId="21" xfId="0" applyNumberFormat="1" applyFont="1" applyFill="1" applyBorder="1" applyAlignment="1">
      <alignment horizontal="center" vertical="center"/>
    </xf>
    <xf numFmtId="1" fontId="5" fillId="0" borderId="16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9" fontId="5" fillId="2" borderId="25" xfId="1" applyFont="1" applyFill="1" applyBorder="1" applyAlignment="1">
      <alignment horizontal="center" vertical="center"/>
    </xf>
    <xf numFmtId="9" fontId="5" fillId="2" borderId="15" xfId="1" applyFont="1" applyFill="1" applyBorder="1" applyAlignment="1">
      <alignment horizontal="center" vertical="center"/>
    </xf>
    <xf numFmtId="9" fontId="5" fillId="2" borderId="16" xfId="1" applyFont="1" applyFill="1" applyBorder="1" applyAlignment="1">
      <alignment horizontal="center" vertical="center"/>
    </xf>
    <xf numFmtId="165" fontId="5" fillId="2" borderId="25" xfId="1" applyNumberFormat="1" applyFont="1" applyFill="1" applyBorder="1" applyAlignment="1">
      <alignment horizontal="center" vertical="center"/>
    </xf>
    <xf numFmtId="165" fontId="5" fillId="2" borderId="15" xfId="1" applyNumberFormat="1" applyFont="1" applyFill="1" applyBorder="1" applyAlignment="1">
      <alignment horizontal="center" vertical="center"/>
    </xf>
    <xf numFmtId="165" fontId="5" fillId="2" borderId="16" xfId="1" applyNumberFormat="1" applyFont="1" applyFill="1" applyBorder="1" applyAlignment="1">
      <alignment horizontal="center" vertical="center"/>
    </xf>
    <xf numFmtId="165" fontId="4" fillId="8" borderId="40" xfId="1" applyNumberFormat="1" applyFont="1" applyFill="1" applyBorder="1" applyAlignment="1">
      <alignment horizontal="center" vertical="center"/>
    </xf>
    <xf numFmtId="165" fontId="5" fillId="2" borderId="48" xfId="1" applyNumberFormat="1" applyFont="1" applyFill="1" applyBorder="1" applyAlignment="1">
      <alignment horizontal="center" vertical="center"/>
    </xf>
    <xf numFmtId="165" fontId="5" fillId="2" borderId="49" xfId="1" applyNumberFormat="1" applyFont="1" applyFill="1" applyBorder="1" applyAlignment="1">
      <alignment horizontal="center" vertical="center"/>
    </xf>
    <xf numFmtId="165" fontId="5" fillId="2" borderId="44" xfId="1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1" fillId="0" borderId="0" xfId="2"/>
    <xf numFmtId="0" fontId="1" fillId="0" borderId="37" xfId="2" applyBorder="1"/>
    <xf numFmtId="0" fontId="4" fillId="0" borderId="13" xfId="2" applyFont="1" applyBorder="1" applyAlignment="1">
      <alignment horizontal="center" vertical="center" wrapText="1"/>
    </xf>
    <xf numFmtId="0" fontId="4" fillId="0" borderId="40" xfId="2" applyFont="1" applyBorder="1" applyAlignment="1">
      <alignment horizontal="center" vertical="center" wrapText="1"/>
    </xf>
    <xf numFmtId="164" fontId="5" fillId="0" borderId="13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3" xfId="2" applyNumberFormat="1" applyFont="1" applyFill="1" applyBorder="1" applyAlignment="1">
      <alignment horizontal="center" vertical="center" wrapText="1"/>
    </xf>
    <xf numFmtId="0" fontId="5" fillId="6" borderId="13" xfId="2" applyFont="1" applyFill="1" applyBorder="1" applyAlignment="1">
      <alignment horizontal="center" vertical="center" wrapText="1"/>
    </xf>
    <xf numFmtId="165" fontId="4" fillId="8" borderId="8" xfId="1" applyNumberFormat="1" applyFont="1" applyFill="1" applyBorder="1" applyAlignment="1">
      <alignment horizontal="center" vertical="center"/>
    </xf>
    <xf numFmtId="165" fontId="4" fillId="8" borderId="14" xfId="1" applyNumberFormat="1" applyFont="1" applyFill="1" applyBorder="1" applyAlignment="1">
      <alignment horizontal="center" vertical="center"/>
    </xf>
    <xf numFmtId="165" fontId="4" fillId="8" borderId="13" xfId="1" applyNumberFormat="1" applyFont="1" applyFill="1" applyBorder="1" applyAlignment="1">
      <alignment horizontal="center" vertical="center"/>
    </xf>
    <xf numFmtId="165" fontId="4" fillId="8" borderId="7" xfId="1" applyNumberFormat="1" applyFont="1" applyFill="1" applyBorder="1" applyAlignment="1">
      <alignment horizontal="center" vertical="center"/>
    </xf>
    <xf numFmtId="11" fontId="4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165" fontId="4" fillId="3" borderId="30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23" xfId="0" applyFont="1" applyFill="1" applyBorder="1" applyAlignment="1" applyProtection="1">
      <alignment horizontal="center" vertical="center" wrapText="1"/>
      <protection locked="0"/>
    </xf>
    <xf numFmtId="9" fontId="5" fillId="0" borderId="50" xfId="3" applyNumberFormat="1" applyFont="1" applyBorder="1" applyAlignment="1">
      <alignment horizontal="center" vertical="center"/>
    </xf>
    <xf numFmtId="9" fontId="5" fillId="0" borderId="51" xfId="3" applyNumberFormat="1" applyFont="1" applyBorder="1" applyAlignment="1">
      <alignment horizontal="center" vertical="center"/>
    </xf>
    <xf numFmtId="9" fontId="5" fillId="0" borderId="49" xfId="3" applyNumberFormat="1" applyFont="1" applyBorder="1" applyAlignment="1">
      <alignment horizontal="center" vertical="center"/>
    </xf>
    <xf numFmtId="0" fontId="5" fillId="0" borderId="30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23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5" fillId="0" borderId="0" xfId="3" applyNumberFormat="1" applyFont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40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11" fontId="14" fillId="0" borderId="0" xfId="0" quotePrefix="1" applyNumberFormat="1" applyFont="1" applyAlignment="1">
      <alignment horizontal="left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6" fillId="0" borderId="53" xfId="0" applyFont="1" applyBorder="1" applyAlignment="1" applyProtection="1">
      <alignment horizontal="left" vertical="center"/>
      <protection locked="0"/>
    </xf>
    <xf numFmtId="0" fontId="6" fillId="0" borderId="42" xfId="0" applyFont="1" applyBorder="1" applyAlignment="1" applyProtection="1">
      <alignment horizontal="left" vertical="center"/>
      <protection locked="0"/>
    </xf>
    <xf numFmtId="0" fontId="4" fillId="4" borderId="50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165" fontId="4" fillId="4" borderId="34" xfId="1" applyNumberFormat="1" applyFont="1" applyFill="1" applyBorder="1" applyAlignment="1">
      <alignment horizontal="center" vertical="center" wrapText="1"/>
    </xf>
    <xf numFmtId="165" fontId="4" fillId="4" borderId="35" xfId="1" applyNumberFormat="1" applyFont="1" applyFill="1" applyBorder="1" applyAlignment="1">
      <alignment horizontal="center" vertical="center" wrapText="1"/>
    </xf>
    <xf numFmtId="165" fontId="4" fillId="4" borderId="26" xfId="1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4" fillId="4" borderId="30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left" vertical="center"/>
      <protection locked="0"/>
    </xf>
    <xf numFmtId="0" fontId="3" fillId="4" borderId="30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left"/>
    </xf>
    <xf numFmtId="0" fontId="4" fillId="4" borderId="54" xfId="0" applyFont="1" applyFill="1" applyBorder="1" applyAlignment="1">
      <alignment horizontal="left"/>
    </xf>
    <xf numFmtId="0" fontId="4" fillId="2" borderId="54" xfId="0" applyFont="1" applyFill="1" applyBorder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left" vertical="center"/>
      <protection locked="0"/>
    </xf>
    <xf numFmtId="0" fontId="4" fillId="4" borderId="35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4" fillId="4" borderId="29" xfId="0" applyFont="1" applyFill="1" applyBorder="1" applyAlignment="1">
      <alignment horizontal="left" vertical="center"/>
    </xf>
    <xf numFmtId="0" fontId="2" fillId="0" borderId="1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4" fillId="4" borderId="18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4" fillId="4" borderId="55" xfId="0" applyFont="1" applyFill="1" applyBorder="1" applyAlignment="1">
      <alignment horizontal="left" vertical="center"/>
    </xf>
    <xf numFmtId="0" fontId="4" fillId="4" borderId="56" xfId="0" applyFont="1" applyFill="1" applyBorder="1" applyAlignment="1">
      <alignment horizontal="left" vertical="center"/>
    </xf>
    <xf numFmtId="0" fontId="4" fillId="4" borderId="57" xfId="0" applyFont="1" applyFill="1" applyBorder="1" applyAlignment="1">
      <alignment horizontal="left" vertical="center"/>
    </xf>
    <xf numFmtId="0" fontId="5" fillId="2" borderId="58" xfId="0" applyFont="1" applyFill="1" applyBorder="1" applyAlignment="1" applyProtection="1">
      <alignment horizontal="left" vertical="center"/>
      <protection locked="0"/>
    </xf>
    <xf numFmtId="0" fontId="5" fillId="2" borderId="56" xfId="0" applyFont="1" applyFill="1" applyBorder="1" applyAlignment="1" applyProtection="1">
      <alignment horizontal="left" vertical="center"/>
      <protection locked="0"/>
    </xf>
    <xf numFmtId="0" fontId="5" fillId="2" borderId="59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5" fillId="0" borderId="37" xfId="0" applyFont="1" applyBorder="1"/>
    <xf numFmtId="0" fontId="4" fillId="3" borderId="2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4" borderId="34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>
      <alignment horizontal="center"/>
    </xf>
    <xf numFmtId="11" fontId="5" fillId="2" borderId="25" xfId="0" applyNumberFormat="1" applyFont="1" applyFill="1" applyBorder="1" applyAlignment="1" applyProtection="1">
      <alignment horizontal="center" vertical="center"/>
      <protection locked="0"/>
    </xf>
    <xf numFmtId="11" fontId="16" fillId="0" borderId="25" xfId="0" applyNumberFormat="1" applyFont="1" applyBorder="1" applyAlignment="1" applyProtection="1">
      <alignment horizontal="center"/>
      <protection locked="0"/>
    </xf>
    <xf numFmtId="166" fontId="5" fillId="8" borderId="25" xfId="0" applyNumberFormat="1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4" fillId="4" borderId="35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/>
    </xf>
    <xf numFmtId="11" fontId="5" fillId="2" borderId="15" xfId="0" applyNumberFormat="1" applyFont="1" applyFill="1" applyBorder="1" applyAlignment="1" applyProtection="1">
      <alignment horizontal="center" vertical="center"/>
      <protection locked="0"/>
    </xf>
    <xf numFmtId="11" fontId="16" fillId="0" borderId="15" xfId="0" applyNumberFormat="1" applyFont="1" applyBorder="1" applyAlignment="1" applyProtection="1">
      <alignment horizontal="center"/>
      <protection locked="0"/>
    </xf>
    <xf numFmtId="166" fontId="5" fillId="8" borderId="15" xfId="0" applyNumberFormat="1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4" fillId="4" borderId="6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>
      <alignment horizontal="center"/>
    </xf>
    <xf numFmtId="11" fontId="5" fillId="2" borderId="16" xfId="0" applyNumberFormat="1" applyFont="1" applyFill="1" applyBorder="1" applyAlignment="1" applyProtection="1">
      <alignment horizontal="center" vertical="center"/>
      <protection locked="0"/>
    </xf>
    <xf numFmtId="11" fontId="16" fillId="0" borderId="16" xfId="0" applyNumberFormat="1" applyFont="1" applyBorder="1" applyAlignment="1" applyProtection="1">
      <alignment horizontal="center"/>
      <protection locked="0"/>
    </xf>
    <xf numFmtId="166" fontId="5" fillId="8" borderId="16" xfId="0" applyNumberFormat="1" applyFont="1" applyFill="1" applyBorder="1" applyAlignment="1">
      <alignment horizontal="center" vertical="center"/>
    </xf>
    <xf numFmtId="0" fontId="5" fillId="10" borderId="59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11" fontId="5" fillId="8" borderId="13" xfId="0" applyNumberFormat="1" applyFont="1" applyFill="1" applyBorder="1" applyAlignment="1">
      <alignment horizontal="center" vertical="center"/>
    </xf>
    <xf numFmtId="166" fontId="5" fillId="8" borderId="13" xfId="0" applyNumberFormat="1" applyFont="1" applyFill="1" applyBorder="1" applyAlignment="1">
      <alignment horizontal="center" vertical="center"/>
    </xf>
    <xf numFmtId="0" fontId="5" fillId="10" borderId="19" xfId="0" applyFont="1" applyFill="1" applyBorder="1" applyAlignment="1">
      <alignment horizontal="center" vertical="center"/>
    </xf>
    <xf numFmtId="165" fontId="4" fillId="4" borderId="64" xfId="1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165" fontId="4" fillId="4" borderId="65" xfId="1" applyNumberFormat="1" applyFont="1" applyFill="1" applyBorder="1" applyAlignment="1">
      <alignment horizontal="center" vertical="center"/>
    </xf>
    <xf numFmtId="11" fontId="5" fillId="2" borderId="22" xfId="0" applyNumberFormat="1" applyFont="1" applyFill="1" applyBorder="1" applyAlignment="1" applyProtection="1">
      <alignment horizontal="center" vertical="center"/>
      <protection locked="0"/>
    </xf>
    <xf numFmtId="166" fontId="5" fillId="8" borderId="2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64" fontId="5" fillId="8" borderId="13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3" borderId="27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165" fontId="4" fillId="3" borderId="13" xfId="1" applyNumberFormat="1" applyFont="1" applyFill="1" applyBorder="1" applyAlignment="1">
      <alignment horizontal="center"/>
    </xf>
    <xf numFmtId="0" fontId="4" fillId="4" borderId="31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164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4" borderId="60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164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17" fillId="11" borderId="12" xfId="0" applyFont="1" applyFill="1" applyBorder="1" applyAlignment="1">
      <alignment horizontal="center" vertical="center"/>
    </xf>
    <xf numFmtId="0" fontId="17" fillId="11" borderId="18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0" fillId="12" borderId="1" xfId="0" applyFont="1" applyFill="1" applyBorder="1" applyAlignment="1">
      <alignment horizontal="left" vertical="center" wrapText="1"/>
    </xf>
    <xf numFmtId="0" fontId="17" fillId="5" borderId="12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/>
    </xf>
    <xf numFmtId="14" fontId="20" fillId="0" borderId="1" xfId="0" applyNumberFormat="1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horizontal="left" vertical="center" wrapText="1"/>
      <protection locked="0"/>
    </xf>
    <xf numFmtId="0" fontId="20" fillId="0" borderId="1" xfId="0" applyFont="1" applyBorder="1" applyAlignment="1" applyProtection="1">
      <alignment vertical="center" wrapText="1"/>
      <protection locked="0"/>
    </xf>
    <xf numFmtId="0" fontId="19" fillId="0" borderId="12" xfId="0" applyFont="1" applyBorder="1" applyAlignment="1">
      <alignment vertical="center" wrapText="1"/>
    </xf>
    <xf numFmtId="0" fontId="20" fillId="8" borderId="1" xfId="0" applyFont="1" applyFill="1" applyBorder="1" applyAlignment="1">
      <alignment horizontal="left" vertical="center" wrapText="1"/>
    </xf>
    <xf numFmtId="0" fontId="4" fillId="4" borderId="31" xfId="0" applyFont="1" applyFill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13" borderId="43" xfId="0" applyFont="1" applyFill="1" applyBorder="1"/>
    <xf numFmtId="0" fontId="2" fillId="13" borderId="37" xfId="0" applyFont="1" applyFill="1" applyBorder="1"/>
    <xf numFmtId="0" fontId="2" fillId="13" borderId="44" xfId="0" applyFont="1" applyFill="1" applyBorder="1"/>
    <xf numFmtId="0" fontId="4" fillId="4" borderId="36" xfId="0" applyFont="1" applyFill="1" applyBorder="1" applyAlignment="1">
      <alignment horizontal="center"/>
    </xf>
    <xf numFmtId="10" fontId="5" fillId="0" borderId="25" xfId="0" applyNumberFormat="1" applyFont="1" applyBorder="1" applyAlignment="1" applyProtection="1">
      <alignment horizontal="center" vertical="center"/>
      <protection locked="0"/>
    </xf>
    <xf numFmtId="10" fontId="5" fillId="0" borderId="2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top" wrapText="1"/>
    </xf>
    <xf numFmtId="0" fontId="4" fillId="4" borderId="12" xfId="0" applyFont="1" applyFill="1" applyBorder="1" applyAlignment="1">
      <alignment horizontal="center"/>
    </xf>
    <xf numFmtId="10" fontId="5" fillId="0" borderId="15" xfId="0" applyNumberFormat="1" applyFont="1" applyBorder="1" applyAlignment="1" applyProtection="1">
      <alignment horizontal="center" vertical="center"/>
      <protection locked="0"/>
    </xf>
    <xf numFmtId="10" fontId="5" fillId="0" borderId="20" xfId="0" applyNumberFormat="1" applyFont="1" applyBorder="1" applyAlignment="1" applyProtection="1">
      <alignment horizontal="center" vertical="center"/>
      <protection locked="0"/>
    </xf>
    <xf numFmtId="0" fontId="4" fillId="4" borderId="61" xfId="0" applyFont="1" applyFill="1" applyBorder="1" applyAlignment="1">
      <alignment horizontal="center"/>
    </xf>
    <xf numFmtId="10" fontId="4" fillId="8" borderId="40" xfId="0" applyNumberFormat="1" applyFont="1" applyFill="1" applyBorder="1" applyAlignment="1">
      <alignment horizontal="center" vertical="center"/>
    </xf>
    <xf numFmtId="10" fontId="4" fillId="8" borderId="44" xfId="0" applyNumberFormat="1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20" fillId="0" borderId="0" xfId="0" applyFont="1"/>
    <xf numFmtId="0" fontId="20" fillId="15" borderId="0" xfId="0" applyFont="1" applyFill="1"/>
    <xf numFmtId="0" fontId="17" fillId="14" borderId="12" xfId="0" applyFont="1" applyFill="1" applyBorder="1" applyAlignment="1">
      <alignment horizontal="center" vertical="center"/>
    </xf>
    <xf numFmtId="0" fontId="17" fillId="14" borderId="18" xfId="0" applyFont="1" applyFill="1" applyBorder="1" applyAlignment="1">
      <alignment horizontal="center" vertical="center"/>
    </xf>
    <xf numFmtId="0" fontId="19" fillId="15" borderId="1" xfId="0" applyFont="1" applyFill="1" applyBorder="1" applyAlignment="1">
      <alignment vertical="center" wrapText="1"/>
    </xf>
    <xf numFmtId="0" fontId="20" fillId="15" borderId="1" xfId="0" applyFont="1" applyFill="1" applyBorder="1" applyAlignment="1">
      <alignment horizontal="left" vertical="center" wrapText="1"/>
    </xf>
    <xf numFmtId="0" fontId="4" fillId="4" borderId="34" xfId="4" applyFont="1" applyFill="1" applyBorder="1" applyAlignment="1">
      <alignment horizontal="center" vertical="center"/>
    </xf>
    <xf numFmtId="0" fontId="3" fillId="4" borderId="30" xfId="4" applyFont="1" applyFill="1" applyBorder="1" applyAlignment="1">
      <alignment horizontal="center" vertical="center"/>
    </xf>
    <xf numFmtId="0" fontId="4" fillId="4" borderId="35" xfId="4" applyFont="1" applyFill="1" applyBorder="1" applyAlignment="1">
      <alignment horizontal="center" vertical="center"/>
    </xf>
    <xf numFmtId="0" fontId="2" fillId="0" borderId="0" xfId="4"/>
    <xf numFmtId="0" fontId="5" fillId="0" borderId="0" xfId="4" applyFont="1"/>
    <xf numFmtId="0" fontId="4" fillId="3" borderId="13" xfId="4" applyFont="1" applyFill="1" applyBorder="1" applyAlignment="1" applyProtection="1">
      <alignment horizontal="center" vertical="center" wrapText="1"/>
      <protection locked="0"/>
    </xf>
    <xf numFmtId="0" fontId="2" fillId="0" borderId="0" xfId="4" applyFont="1"/>
    <xf numFmtId="0" fontId="6" fillId="9" borderId="41" xfId="4" applyFont="1" applyFill="1" applyBorder="1" applyProtection="1">
      <protection locked="0"/>
    </xf>
    <xf numFmtId="0" fontId="2" fillId="9" borderId="38" xfId="4" applyFill="1" applyBorder="1" applyProtection="1">
      <protection locked="0"/>
    </xf>
    <xf numFmtId="0" fontId="2" fillId="9" borderId="42" xfId="4" applyFill="1" applyBorder="1" applyProtection="1">
      <protection locked="0"/>
    </xf>
    <xf numFmtId="0" fontId="2" fillId="9" borderId="46" xfId="4" applyFill="1" applyBorder="1" applyProtection="1">
      <protection locked="0"/>
    </xf>
    <xf numFmtId="0" fontId="2" fillId="9" borderId="0" xfId="4" applyFill="1" applyProtection="1">
      <protection locked="0"/>
    </xf>
    <xf numFmtId="0" fontId="2" fillId="9" borderId="47" xfId="4" applyFill="1" applyBorder="1" applyProtection="1">
      <protection locked="0"/>
    </xf>
    <xf numFmtId="0" fontId="2" fillId="9" borderId="43" xfId="4" applyFill="1" applyBorder="1" applyProtection="1">
      <protection locked="0"/>
    </xf>
    <xf numFmtId="0" fontId="2" fillId="9" borderId="37" xfId="4" applyFill="1" applyBorder="1" applyProtection="1">
      <protection locked="0"/>
    </xf>
    <xf numFmtId="0" fontId="2" fillId="9" borderId="44" xfId="4" applyFill="1" applyBorder="1" applyProtection="1">
      <protection locked="0"/>
    </xf>
    <xf numFmtId="0" fontId="2" fillId="0" borderId="0" xfId="4" applyFont="1" applyProtection="1">
      <protection locked="0"/>
    </xf>
    <xf numFmtId="0" fontId="4" fillId="3" borderId="19" xfId="4" applyFont="1" applyFill="1" applyBorder="1" applyAlignment="1" applyProtection="1">
      <alignment horizontal="center" vertical="center" wrapText="1"/>
      <protection locked="0"/>
    </xf>
    <xf numFmtId="0" fontId="4" fillId="4" borderId="24" xfId="4" applyFont="1" applyFill="1" applyBorder="1" applyAlignment="1">
      <alignment horizontal="center"/>
    </xf>
    <xf numFmtId="0" fontId="5" fillId="2" borderId="15" xfId="4" applyFont="1" applyFill="1" applyBorder="1" applyAlignment="1" applyProtection="1">
      <alignment horizontal="center" vertical="center"/>
      <protection locked="0"/>
    </xf>
    <xf numFmtId="166" fontId="5" fillId="8" borderId="15" xfId="4" applyNumberFormat="1" applyFont="1" applyFill="1" applyBorder="1" applyAlignment="1">
      <alignment horizontal="center" vertical="center"/>
    </xf>
    <xf numFmtId="0" fontId="5" fillId="10" borderId="28" xfId="4" applyFont="1" applyFill="1" applyBorder="1" applyAlignment="1">
      <alignment horizontal="center" vertical="center"/>
    </xf>
    <xf numFmtId="0" fontId="4" fillId="4" borderId="2" xfId="4" applyFont="1" applyFill="1" applyBorder="1" applyAlignment="1">
      <alignment horizontal="center"/>
    </xf>
    <xf numFmtId="0" fontId="5" fillId="10" borderId="20" xfId="4" applyFont="1" applyFill="1" applyBorder="1" applyAlignment="1">
      <alignment horizontal="center" vertical="center"/>
    </xf>
    <xf numFmtId="164" fontId="5" fillId="8" borderId="13" xfId="4" applyNumberFormat="1" applyFont="1" applyFill="1" applyBorder="1" applyAlignment="1">
      <alignment horizontal="center" vertical="center"/>
    </xf>
    <xf numFmtId="0" fontId="5" fillId="10" borderId="19" xfId="4" applyFont="1" applyFill="1" applyBorder="1" applyAlignment="1">
      <alignment horizontal="center" vertical="center"/>
    </xf>
    <xf numFmtId="0" fontId="5" fillId="2" borderId="15" xfId="4" applyFont="1" applyFill="1" applyBorder="1" applyAlignment="1">
      <alignment horizontal="center" vertical="center"/>
    </xf>
    <xf numFmtId="164" fontId="5" fillId="2" borderId="15" xfId="4" applyNumberFormat="1" applyFont="1" applyFill="1" applyBorder="1" applyAlignment="1">
      <alignment horizontal="center" vertical="center"/>
    </xf>
    <xf numFmtId="0" fontId="5" fillId="2" borderId="0" xfId="4" applyFont="1" applyFill="1"/>
    <xf numFmtId="0" fontId="4" fillId="0" borderId="0" xfId="4" applyFont="1"/>
    <xf numFmtId="0" fontId="4" fillId="0" borderId="0" xfId="4" applyFont="1" applyAlignment="1">
      <alignment horizontal="center"/>
    </xf>
    <xf numFmtId="0" fontId="4" fillId="3" borderId="13" xfId="4" applyFont="1" applyFill="1" applyBorder="1" applyAlignment="1">
      <alignment horizontal="center"/>
    </xf>
    <xf numFmtId="165" fontId="4" fillId="3" borderId="13" xfId="1" applyNumberFormat="1" applyFont="1" applyFill="1" applyBorder="1" applyAlignment="1">
      <alignment horizontal="center"/>
    </xf>
    <xf numFmtId="165" fontId="4" fillId="3" borderId="13" xfId="1" applyNumberFormat="1" applyFont="1" applyFill="1" applyBorder="1" applyAlignment="1" applyProtection="1">
      <alignment horizontal="center"/>
      <protection locked="0"/>
    </xf>
    <xf numFmtId="164" fontId="5" fillId="2" borderId="14" xfId="4" applyNumberFormat="1" applyFont="1" applyFill="1" applyBorder="1" applyAlignment="1" applyProtection="1">
      <alignment horizontal="center" vertical="center"/>
      <protection locked="0"/>
    </xf>
    <xf numFmtId="164" fontId="5" fillId="2" borderId="16" xfId="4" applyNumberFormat="1" applyFont="1" applyFill="1" applyBorder="1" applyAlignment="1" applyProtection="1">
      <alignment horizontal="center" vertical="center"/>
      <protection locked="0"/>
    </xf>
    <xf numFmtId="0" fontId="15" fillId="4" borderId="6" xfId="4" applyFont="1" applyFill="1" applyBorder="1" applyAlignment="1">
      <alignment horizontal="center" vertical="center"/>
    </xf>
    <xf numFmtId="0" fontId="15" fillId="4" borderId="23" xfId="4" applyFont="1" applyFill="1" applyBorder="1" applyAlignment="1">
      <alignment horizontal="center" vertical="center"/>
    </xf>
    <xf numFmtId="0" fontId="4" fillId="4" borderId="34" xfId="4" applyFont="1" applyFill="1" applyBorder="1" applyAlignment="1">
      <alignment horizontal="left"/>
    </xf>
    <xf numFmtId="0" fontId="4" fillId="4" borderId="54" xfId="4" applyFont="1" applyFill="1" applyBorder="1" applyAlignment="1">
      <alignment horizontal="left"/>
    </xf>
    <xf numFmtId="0" fontId="4" fillId="2" borderId="54" xfId="4" applyFont="1" applyFill="1" applyBorder="1" applyAlignment="1" applyProtection="1">
      <alignment horizontal="left" vertical="center"/>
      <protection locked="0"/>
    </xf>
    <xf numFmtId="0" fontId="4" fillId="2" borderId="24" xfId="4" applyFont="1" applyFill="1" applyBorder="1" applyAlignment="1" applyProtection="1">
      <alignment horizontal="left" vertical="center"/>
      <protection locked="0"/>
    </xf>
    <xf numFmtId="0" fontId="4" fillId="4" borderId="35" xfId="4" applyFont="1" applyFill="1" applyBorder="1" applyAlignment="1">
      <alignment vertical="center"/>
    </xf>
    <xf numFmtId="0" fontId="2" fillId="0" borderId="1" xfId="4" applyFont="1" applyBorder="1" applyAlignment="1">
      <alignment vertical="center"/>
    </xf>
    <xf numFmtId="0" fontId="10" fillId="2" borderId="4" xfId="4" applyFont="1" applyFill="1" applyBorder="1" applyAlignment="1" applyProtection="1">
      <alignment horizontal="left" vertical="center"/>
      <protection locked="0"/>
    </xf>
    <xf numFmtId="0" fontId="10" fillId="2" borderId="5" xfId="4" applyFont="1" applyFill="1" applyBorder="1" applyAlignment="1" applyProtection="1">
      <alignment horizontal="left" vertical="center"/>
      <protection locked="0"/>
    </xf>
    <xf numFmtId="0" fontId="4" fillId="4" borderId="29" xfId="4" applyFont="1" applyFill="1" applyBorder="1" applyAlignment="1">
      <alignment horizontal="left" vertical="center"/>
    </xf>
    <xf numFmtId="0" fontId="2" fillId="0" borderId="18" xfId="4" applyFont="1" applyBorder="1" applyAlignment="1">
      <alignment vertical="center"/>
    </xf>
    <xf numFmtId="0" fontId="2" fillId="0" borderId="9" xfId="4" applyFont="1" applyBorder="1" applyAlignment="1">
      <alignment vertical="center"/>
    </xf>
    <xf numFmtId="0" fontId="5" fillId="2" borderId="1" xfId="4" applyFont="1" applyFill="1" applyBorder="1" applyAlignment="1" applyProtection="1">
      <alignment horizontal="left" vertical="center"/>
      <protection locked="0"/>
    </xf>
    <xf numFmtId="0" fontId="5" fillId="2" borderId="2" xfId="4" applyFont="1" applyFill="1" applyBorder="1" applyAlignment="1" applyProtection="1">
      <alignment horizontal="left" vertical="center"/>
      <protection locked="0"/>
    </xf>
    <xf numFmtId="0" fontId="4" fillId="4" borderId="60" xfId="4" applyFont="1" applyFill="1" applyBorder="1" applyAlignment="1">
      <alignment horizontal="left" vertical="center"/>
    </xf>
    <xf numFmtId="0" fontId="4" fillId="4" borderId="61" xfId="4" applyFont="1" applyFill="1" applyBorder="1" applyAlignment="1">
      <alignment horizontal="left" vertical="center"/>
    </xf>
    <xf numFmtId="0" fontId="4" fillId="4" borderId="10" xfId="4" applyFont="1" applyFill="1" applyBorder="1" applyAlignment="1">
      <alignment horizontal="left" vertical="center"/>
    </xf>
    <xf numFmtId="0" fontId="5" fillId="2" borderId="66" xfId="4" applyFont="1" applyFill="1" applyBorder="1" applyAlignment="1" applyProtection="1">
      <alignment horizontal="left" vertical="center"/>
      <protection locked="0"/>
    </xf>
    <xf numFmtId="0" fontId="5" fillId="2" borderId="61" xfId="4" applyFont="1" applyFill="1" applyBorder="1" applyAlignment="1" applyProtection="1">
      <alignment horizontal="left" vertical="center"/>
      <protection locked="0"/>
    </xf>
    <xf numFmtId="0" fontId="5" fillId="2" borderId="21" xfId="4" applyFont="1" applyFill="1" applyBorder="1" applyAlignment="1" applyProtection="1">
      <alignment horizontal="left" vertical="center"/>
      <protection locked="0"/>
    </xf>
    <xf numFmtId="0" fontId="4" fillId="3" borderId="27" xfId="4" applyFont="1" applyFill="1" applyBorder="1" applyAlignment="1">
      <alignment horizontal="center" vertical="center" wrapText="1"/>
    </xf>
    <xf numFmtId="0" fontId="4" fillId="3" borderId="19" xfId="4" applyFont="1" applyFill="1" applyBorder="1" applyAlignment="1">
      <alignment horizontal="center" vertical="center" wrapText="1"/>
    </xf>
    <xf numFmtId="0" fontId="4" fillId="4" borderId="27" xfId="4" applyFont="1" applyFill="1" applyBorder="1" applyAlignment="1">
      <alignment horizontal="center"/>
    </xf>
    <xf numFmtId="0" fontId="4" fillId="4" borderId="19" xfId="4" applyFont="1" applyFill="1" applyBorder="1" applyAlignment="1">
      <alignment horizontal="center"/>
    </xf>
    <xf numFmtId="0" fontId="4" fillId="3" borderId="27" xfId="4" applyFont="1" applyFill="1" applyBorder="1" applyAlignment="1">
      <alignment horizontal="center"/>
    </xf>
    <xf numFmtId="0" fontId="4" fillId="3" borderId="19" xfId="4" applyFont="1" applyFill="1" applyBorder="1" applyAlignment="1">
      <alignment horizontal="center"/>
    </xf>
    <xf numFmtId="0" fontId="4" fillId="4" borderId="31" xfId="4" applyFont="1" applyFill="1" applyBorder="1" applyAlignment="1">
      <alignment horizontal="center"/>
    </xf>
    <xf numFmtId="0" fontId="4" fillId="4" borderId="28" xfId="4" applyFont="1" applyFill="1" applyBorder="1" applyAlignment="1">
      <alignment horizontal="center"/>
    </xf>
    <xf numFmtId="0" fontId="4" fillId="4" borderId="60" xfId="4" applyFont="1" applyFill="1" applyBorder="1" applyAlignment="1">
      <alignment horizontal="center"/>
    </xf>
    <xf numFmtId="0" fontId="4" fillId="4" borderId="21" xfId="4" applyFont="1" applyFill="1" applyBorder="1" applyAlignment="1">
      <alignment horizontal="center"/>
    </xf>
    <xf numFmtId="0" fontId="19" fillId="14" borderId="0" xfId="0" applyFont="1" applyFill="1"/>
  </cellXfs>
  <cellStyles count="5">
    <cellStyle name="Normal" xfId="0" builtinId="0"/>
    <cellStyle name="Normal 2" xfId="2" xr:uid="{564B5623-1D23-4DCB-938D-788FE57F5F19}"/>
    <cellStyle name="Normal 3" xfId="4" xr:uid="{CC381717-0B2A-448C-896E-67F2D3B8DDB2}"/>
    <cellStyle name="Normal_aspâch24h (2)" xfId="3" xr:uid="{00042882-81E3-4928-A681-B48F41569F80}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01CD5-2553-4C92-8111-3DF242C9BD14}">
  <dimension ref="A1:C15"/>
  <sheetViews>
    <sheetView showGridLines="0" workbookViewId="0">
      <selection activeCell="B22" sqref="B22"/>
    </sheetView>
  </sheetViews>
  <sheetFormatPr baseColWidth="10" defaultColWidth="11.42578125" defaultRowHeight="12.75" x14ac:dyDescent="0.2"/>
  <cols>
    <col min="1" max="1" width="11.42578125" style="8"/>
    <col min="2" max="2" width="35.28515625" style="8" customWidth="1"/>
    <col min="3" max="3" width="52.140625" style="8" customWidth="1"/>
    <col min="4" max="16384" width="11.42578125" style="8"/>
  </cols>
  <sheetData>
    <row r="1" spans="1:3" ht="13.5" thickBot="1" x14ac:dyDescent="0.25"/>
    <row r="2" spans="1:3" ht="30" customHeight="1" thickBot="1" x14ac:dyDescent="0.25">
      <c r="B2" s="11" t="s">
        <v>0</v>
      </c>
      <c r="C2" s="12"/>
    </row>
    <row r="3" spans="1:3" ht="30" customHeight="1" x14ac:dyDescent="0.2">
      <c r="A3" s="1"/>
      <c r="B3" s="5" t="s">
        <v>1</v>
      </c>
      <c r="C3" s="13"/>
    </row>
    <row r="4" spans="1:3" ht="30" customHeight="1" x14ac:dyDescent="0.2">
      <c r="A4" s="1"/>
      <c r="B4" s="6" t="s">
        <v>2</v>
      </c>
      <c r="C4" s="14"/>
    </row>
    <row r="5" spans="1:3" ht="33.75" customHeight="1" x14ac:dyDescent="0.2">
      <c r="A5" s="1"/>
      <c r="B5" s="6" t="s">
        <v>3</v>
      </c>
      <c r="C5" s="14"/>
    </row>
    <row r="6" spans="1:3" ht="48" customHeight="1" thickBot="1" x14ac:dyDescent="0.25">
      <c r="A6" s="1"/>
      <c r="B6" s="7" t="s">
        <v>4</v>
      </c>
      <c r="C6" s="15"/>
    </row>
    <row r="7" spans="1:3" ht="30" customHeight="1" x14ac:dyDescent="0.2">
      <c r="A7" s="1"/>
      <c r="B7" s="5" t="s">
        <v>5</v>
      </c>
      <c r="C7" s="13"/>
    </row>
    <row r="8" spans="1:3" ht="30" customHeight="1" x14ac:dyDescent="0.2">
      <c r="B8" s="6" t="s">
        <v>6</v>
      </c>
      <c r="C8" s="16"/>
    </row>
    <row r="9" spans="1:3" ht="30" customHeight="1" x14ac:dyDescent="0.2">
      <c r="B9" s="6" t="s">
        <v>7</v>
      </c>
      <c r="C9" s="14"/>
    </row>
    <row r="10" spans="1:3" ht="30" customHeight="1" x14ac:dyDescent="0.2">
      <c r="B10" s="6" t="s">
        <v>8</v>
      </c>
      <c r="C10" s="14"/>
    </row>
    <row r="11" spans="1:3" ht="30" customHeight="1" x14ac:dyDescent="0.2">
      <c r="B11" s="6" t="s">
        <v>9</v>
      </c>
      <c r="C11" s="14"/>
    </row>
    <row r="12" spans="1:3" ht="30" customHeight="1" thickBot="1" x14ac:dyDescent="0.25">
      <c r="B12" s="7" t="s">
        <v>10</v>
      </c>
      <c r="C12" s="15"/>
    </row>
    <row r="13" spans="1:3" ht="30" customHeight="1" x14ac:dyDescent="0.2">
      <c r="B13" s="5" t="s">
        <v>11</v>
      </c>
      <c r="C13" s="13"/>
    </row>
    <row r="14" spans="1:3" ht="30" customHeight="1" thickBot="1" x14ac:dyDescent="0.25">
      <c r="B14" s="7" t="s">
        <v>12</v>
      </c>
      <c r="C14" s="15"/>
    </row>
    <row r="15" spans="1:3" ht="60" customHeight="1" thickBot="1" x14ac:dyDescent="0.25">
      <c r="B15" s="17" t="s">
        <v>13</v>
      </c>
      <c r="C1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2B43F-B994-4F04-9A88-2D6E40CB327B}">
  <dimension ref="A2:C80"/>
  <sheetViews>
    <sheetView tabSelected="1" topLeftCell="A50" zoomScale="70" zoomScaleNormal="70" workbookViewId="0">
      <selection activeCell="N66" sqref="N66"/>
    </sheetView>
  </sheetViews>
  <sheetFormatPr baseColWidth="10" defaultColWidth="11.42578125" defaultRowHeight="12.75" x14ac:dyDescent="0.2"/>
  <cols>
    <col min="1" max="1" width="11.42578125" style="8"/>
    <col min="2" max="2" width="79.5703125" style="8" customWidth="1"/>
    <col min="3" max="3" width="33" style="8" customWidth="1"/>
    <col min="4" max="4" width="11" style="8" customWidth="1"/>
    <col min="5" max="16384" width="11.42578125" style="8"/>
  </cols>
  <sheetData>
    <row r="2" spans="2:3" ht="20.25" x14ac:dyDescent="0.3">
      <c r="B2" s="19" t="s">
        <v>14</v>
      </c>
    </row>
    <row r="4" spans="2:3" ht="30" customHeight="1" x14ac:dyDescent="0.2">
      <c r="B4" s="2" t="s">
        <v>15</v>
      </c>
      <c r="C4" s="22"/>
    </row>
    <row r="5" spans="2:3" ht="30" customHeight="1" x14ac:dyDescent="0.2">
      <c r="B5" s="2" t="s">
        <v>16</v>
      </c>
      <c r="C5" s="22"/>
    </row>
    <row r="6" spans="2:3" ht="30" customHeight="1" x14ac:dyDescent="0.2">
      <c r="B6" s="2" t="s">
        <v>17</v>
      </c>
      <c r="C6" s="22"/>
    </row>
    <row r="7" spans="2:3" ht="30" customHeight="1" x14ac:dyDescent="0.2">
      <c r="B7" s="2" t="s">
        <v>18</v>
      </c>
      <c r="C7" s="23"/>
    </row>
    <row r="8" spans="2:3" ht="30" customHeight="1" x14ac:dyDescent="0.2">
      <c r="B8" s="2" t="s">
        <v>19</v>
      </c>
      <c r="C8" s="22"/>
    </row>
    <row r="9" spans="2:3" ht="30" customHeight="1" x14ac:dyDescent="0.2">
      <c r="B9" s="9" t="s">
        <v>20</v>
      </c>
      <c r="C9" s="22"/>
    </row>
    <row r="10" spans="2:3" ht="30" customHeight="1" x14ac:dyDescent="0.2">
      <c r="B10" s="123" t="s">
        <v>21</v>
      </c>
      <c r="C10" s="124"/>
    </row>
    <row r="11" spans="2:3" ht="30" customHeight="1" x14ac:dyDescent="0.2">
      <c r="B11" s="2" t="s">
        <v>22</v>
      </c>
      <c r="C11" s="24"/>
    </row>
    <row r="12" spans="2:3" ht="30" customHeight="1" x14ac:dyDescent="0.2">
      <c r="B12" s="2" t="s">
        <v>23</v>
      </c>
      <c r="C12" s="24"/>
    </row>
    <row r="13" spans="2:3" ht="30" customHeight="1" x14ac:dyDescent="0.2">
      <c r="B13" s="2" t="s">
        <v>24</v>
      </c>
      <c r="C13" s="24"/>
    </row>
    <row r="14" spans="2:3" ht="30" customHeight="1" x14ac:dyDescent="0.2">
      <c r="B14" s="2" t="s">
        <v>25</v>
      </c>
      <c r="C14" s="22"/>
    </row>
    <row r="15" spans="2:3" ht="30" customHeight="1" x14ac:dyDescent="0.2">
      <c r="B15" s="2" t="s">
        <v>26</v>
      </c>
      <c r="C15" s="22"/>
    </row>
    <row r="16" spans="2:3" ht="30" customHeight="1" x14ac:dyDescent="0.2">
      <c r="B16" s="2" t="s">
        <v>27</v>
      </c>
      <c r="C16" s="22"/>
    </row>
    <row r="17" spans="1:3" ht="30" customHeight="1" x14ac:dyDescent="0.2">
      <c r="B17" s="2" t="s">
        <v>28</v>
      </c>
      <c r="C17" s="22"/>
    </row>
    <row r="18" spans="1:3" ht="29.1" customHeight="1" x14ac:dyDescent="0.2">
      <c r="B18" s="2" t="s">
        <v>29</v>
      </c>
      <c r="C18" s="22"/>
    </row>
    <row r="19" spans="1:3" ht="29.1" customHeight="1" x14ac:dyDescent="0.2">
      <c r="B19" s="9" t="s">
        <v>30</v>
      </c>
      <c r="C19" s="20" t="e">
        <f>100/C15</f>
        <v>#DIV/0!</v>
      </c>
    </row>
    <row r="20" spans="1:3" ht="30" customHeight="1" x14ac:dyDescent="0.2">
      <c r="A20" s="21"/>
      <c r="B20" s="239" t="s">
        <v>120</v>
      </c>
      <c r="C20" s="240"/>
    </row>
    <row r="21" spans="1:3" ht="30" customHeight="1" x14ac:dyDescent="0.2">
      <c r="B21" s="237" t="s">
        <v>32</v>
      </c>
      <c r="C21" s="241"/>
    </row>
    <row r="22" spans="1:3" ht="30" customHeight="1" x14ac:dyDescent="0.2">
      <c r="B22" s="237" t="s">
        <v>24</v>
      </c>
      <c r="C22" s="241"/>
    </row>
    <row r="23" spans="1:3" ht="30" customHeight="1" x14ac:dyDescent="0.2">
      <c r="B23" s="237" t="s">
        <v>112</v>
      </c>
      <c r="C23" s="241"/>
    </row>
    <row r="24" spans="1:3" ht="30" customHeight="1" x14ac:dyDescent="0.2">
      <c r="B24" s="237" t="s">
        <v>113</v>
      </c>
      <c r="C24" s="241"/>
    </row>
    <row r="25" spans="1:3" ht="60" customHeight="1" x14ac:dyDescent="0.2">
      <c r="B25" s="237" t="s">
        <v>114</v>
      </c>
      <c r="C25" s="241"/>
    </row>
    <row r="26" spans="1:3" ht="30" customHeight="1" x14ac:dyDescent="0.2">
      <c r="B26" s="237" t="s">
        <v>115</v>
      </c>
      <c r="C26" s="241"/>
    </row>
    <row r="27" spans="1:3" ht="30" customHeight="1" x14ac:dyDescent="0.2">
      <c r="B27" s="237" t="s">
        <v>116</v>
      </c>
      <c r="C27" s="241"/>
    </row>
    <row r="28" spans="1:3" ht="30" customHeight="1" x14ac:dyDescent="0.2">
      <c r="B28" s="237" t="s">
        <v>117</v>
      </c>
      <c r="C28" s="241"/>
    </row>
    <row r="29" spans="1:3" ht="30" customHeight="1" x14ac:dyDescent="0.2">
      <c r="B29" s="237" t="s">
        <v>25</v>
      </c>
      <c r="C29" s="242"/>
    </row>
    <row r="30" spans="1:3" ht="25.5" x14ac:dyDescent="0.2">
      <c r="B30" s="237" t="s">
        <v>33</v>
      </c>
      <c r="C30" s="243"/>
    </row>
    <row r="31" spans="1:3" ht="30" customHeight="1" x14ac:dyDescent="0.2">
      <c r="B31" s="237" t="s">
        <v>105</v>
      </c>
      <c r="C31" s="243"/>
    </row>
    <row r="32" spans="1:3" ht="30" customHeight="1" x14ac:dyDescent="0.2">
      <c r="B32" s="237" t="s">
        <v>27</v>
      </c>
      <c r="C32" s="243"/>
    </row>
    <row r="33" spans="2:3" ht="30" customHeight="1" x14ac:dyDescent="0.2">
      <c r="B33" s="237" t="s">
        <v>28</v>
      </c>
      <c r="C33" s="243"/>
    </row>
    <row r="34" spans="2:3" ht="30" customHeight="1" x14ac:dyDescent="0.2">
      <c r="B34" s="237" t="s">
        <v>34</v>
      </c>
      <c r="C34" s="243"/>
    </row>
    <row r="35" spans="2:3" ht="30" customHeight="1" x14ac:dyDescent="0.2">
      <c r="B35" s="244" t="s">
        <v>30</v>
      </c>
      <c r="C35" s="245" t="e">
        <f>100/C31</f>
        <v>#DIV/0!</v>
      </c>
    </row>
    <row r="36" spans="2:3" ht="30" customHeight="1" x14ac:dyDescent="0.2">
      <c r="B36" s="239" t="s">
        <v>118</v>
      </c>
      <c r="C36" s="240"/>
    </row>
    <row r="37" spans="2:3" ht="30" customHeight="1" x14ac:dyDescent="0.2">
      <c r="B37" s="237" t="s">
        <v>22</v>
      </c>
      <c r="C37" s="242"/>
    </row>
    <row r="38" spans="2:3" ht="30" customHeight="1" x14ac:dyDescent="0.2">
      <c r="B38" s="237" t="s">
        <v>23</v>
      </c>
      <c r="C38" s="241"/>
    </row>
    <row r="39" spans="2:3" ht="30" customHeight="1" x14ac:dyDescent="0.2">
      <c r="B39" s="237" t="s">
        <v>24</v>
      </c>
      <c r="C39" s="241"/>
    </row>
    <row r="40" spans="2:3" ht="29.1" customHeight="1" x14ac:dyDescent="0.2">
      <c r="B40" s="237" t="s">
        <v>25</v>
      </c>
      <c r="C40" s="242"/>
    </row>
    <row r="41" spans="2:3" ht="30" customHeight="1" x14ac:dyDescent="0.2">
      <c r="B41" s="237" t="s">
        <v>119</v>
      </c>
      <c r="C41" s="242"/>
    </row>
    <row r="42" spans="2:3" ht="30" customHeight="1" x14ac:dyDescent="0.2">
      <c r="B42" s="237" t="s">
        <v>27</v>
      </c>
      <c r="C42" s="242"/>
    </row>
    <row r="43" spans="2:3" ht="31.5" customHeight="1" x14ac:dyDescent="0.2">
      <c r="B43" s="237" t="s">
        <v>28</v>
      </c>
      <c r="C43" s="242"/>
    </row>
    <row r="44" spans="2:3" ht="30" customHeight="1" x14ac:dyDescent="0.2">
      <c r="B44" s="237" t="s">
        <v>34</v>
      </c>
      <c r="C44" s="242"/>
    </row>
    <row r="45" spans="2:3" ht="30" customHeight="1" x14ac:dyDescent="0.2">
      <c r="B45" s="244" t="s">
        <v>30</v>
      </c>
      <c r="C45" s="245" t="e">
        <f>100/C41</f>
        <v>#DIV/0!</v>
      </c>
    </row>
    <row r="46" spans="2:3" ht="30" customHeight="1" x14ac:dyDescent="0.2">
      <c r="B46" s="123" t="s">
        <v>31</v>
      </c>
      <c r="C46" s="125"/>
    </row>
    <row r="47" spans="2:3" ht="30" customHeight="1" x14ac:dyDescent="0.2">
      <c r="B47" s="2" t="s">
        <v>32</v>
      </c>
      <c r="C47" s="24"/>
    </row>
    <row r="48" spans="2:3" ht="30" customHeight="1" x14ac:dyDescent="0.2">
      <c r="B48" s="2" t="s">
        <v>23</v>
      </c>
      <c r="C48" s="24"/>
    </row>
    <row r="49" spans="2:3" ht="30" customHeight="1" x14ac:dyDescent="0.2">
      <c r="B49" s="2" t="s">
        <v>24</v>
      </c>
      <c r="C49" s="24"/>
    </row>
    <row r="50" spans="2:3" ht="54.75" customHeight="1" x14ac:dyDescent="0.2">
      <c r="B50" s="2" t="s">
        <v>25</v>
      </c>
      <c r="C50" s="22"/>
    </row>
    <row r="51" spans="2:3" ht="45.75" customHeight="1" x14ac:dyDescent="0.2">
      <c r="B51" s="2" t="s">
        <v>33</v>
      </c>
      <c r="C51" s="25"/>
    </row>
    <row r="52" spans="2:3" ht="41.25" customHeight="1" x14ac:dyDescent="0.2">
      <c r="B52" s="2" t="s">
        <v>26</v>
      </c>
      <c r="C52" s="25"/>
    </row>
    <row r="53" spans="2:3" ht="50.25" customHeight="1" x14ac:dyDescent="0.2">
      <c r="B53" s="2" t="s">
        <v>27</v>
      </c>
      <c r="C53" s="25"/>
    </row>
    <row r="54" spans="2:3" ht="36.75" customHeight="1" x14ac:dyDescent="0.2">
      <c r="B54" s="2" t="s">
        <v>28</v>
      </c>
      <c r="C54" s="25"/>
    </row>
    <row r="55" spans="2:3" ht="29.1" customHeight="1" x14ac:dyDescent="0.2">
      <c r="B55" s="2" t="s">
        <v>34</v>
      </c>
      <c r="C55" s="25"/>
    </row>
    <row r="56" spans="2:3" ht="30" customHeight="1" x14ac:dyDescent="0.2">
      <c r="B56" s="9" t="s">
        <v>30</v>
      </c>
      <c r="C56" s="26" t="e">
        <f>100/C52</f>
        <v>#DIV/0!</v>
      </c>
    </row>
    <row r="57" spans="2:3" ht="30" customHeight="1" x14ac:dyDescent="0.2">
      <c r="B57" s="235" t="s">
        <v>111</v>
      </c>
      <c r="C57" s="236"/>
    </row>
    <row r="58" spans="2:3" ht="31.5" customHeight="1" x14ac:dyDescent="0.2">
      <c r="B58" s="237" t="s">
        <v>22</v>
      </c>
      <c r="C58" s="237"/>
    </row>
    <row r="59" spans="2:3" ht="30" customHeight="1" x14ac:dyDescent="0.2">
      <c r="B59" s="237" t="s">
        <v>23</v>
      </c>
      <c r="C59" s="237"/>
    </row>
    <row r="60" spans="2:3" ht="30" customHeight="1" x14ac:dyDescent="0.2">
      <c r="B60" s="237" t="s">
        <v>24</v>
      </c>
      <c r="C60" s="237"/>
    </row>
    <row r="61" spans="2:3" ht="30" customHeight="1" x14ac:dyDescent="0.2">
      <c r="B61" s="237" t="s">
        <v>25</v>
      </c>
      <c r="C61" s="237"/>
    </row>
    <row r="62" spans="2:3" ht="30" customHeight="1" x14ac:dyDescent="0.2">
      <c r="B62" s="237" t="s">
        <v>105</v>
      </c>
      <c r="C62" s="237"/>
    </row>
    <row r="63" spans="2:3" ht="30" customHeight="1" x14ac:dyDescent="0.2">
      <c r="B63" s="237" t="s">
        <v>27</v>
      </c>
      <c r="C63" s="237"/>
    </row>
    <row r="64" spans="2:3" ht="30" customHeight="1" x14ac:dyDescent="0.2">
      <c r="B64" s="237" t="s">
        <v>28</v>
      </c>
      <c r="C64" s="237"/>
    </row>
    <row r="65" spans="2:3" ht="30" customHeight="1" x14ac:dyDescent="0.2">
      <c r="B65" s="237" t="s">
        <v>29</v>
      </c>
      <c r="C65" s="237"/>
    </row>
    <row r="66" spans="2:3" ht="29.1" customHeight="1" x14ac:dyDescent="0.2">
      <c r="B66" s="237" t="s">
        <v>30</v>
      </c>
      <c r="C66" s="238" t="e">
        <v>#DIV/0!</v>
      </c>
    </row>
    <row r="67" spans="2:3" ht="30" customHeight="1" x14ac:dyDescent="0.2"/>
    <row r="68" spans="2:3" ht="30" customHeight="1" x14ac:dyDescent="0.2"/>
    <row r="69" spans="2:3" ht="30" customHeight="1" x14ac:dyDescent="0.2">
      <c r="B69" s="339" t="s">
        <v>106</v>
      </c>
      <c r="C69" s="267"/>
    </row>
    <row r="70" spans="2:3" ht="30" customHeight="1" x14ac:dyDescent="0.2">
      <c r="B70" s="267"/>
      <c r="C70" s="267"/>
    </row>
    <row r="71" spans="2:3" ht="30" customHeight="1" x14ac:dyDescent="0.2">
      <c r="B71" s="268"/>
      <c r="C71" s="269"/>
    </row>
    <row r="72" spans="2:3" ht="30" customHeight="1" x14ac:dyDescent="0.2">
      <c r="B72" s="270" t="s">
        <v>22</v>
      </c>
      <c r="C72" s="271"/>
    </row>
    <row r="73" spans="2:3" ht="30" customHeight="1" x14ac:dyDescent="0.2">
      <c r="B73" s="270" t="s">
        <v>23</v>
      </c>
      <c r="C73" s="271"/>
    </row>
    <row r="74" spans="2:3" x14ac:dyDescent="0.2">
      <c r="B74" s="270" t="s">
        <v>24</v>
      </c>
      <c r="C74" s="271"/>
    </row>
    <row r="75" spans="2:3" ht="35.25" customHeight="1" x14ac:dyDescent="0.2">
      <c r="B75" s="270" t="s">
        <v>25</v>
      </c>
      <c r="C75" s="271"/>
    </row>
    <row r="76" spans="2:3" ht="29.1" customHeight="1" x14ac:dyDescent="0.2">
      <c r="B76" s="270" t="s">
        <v>33</v>
      </c>
      <c r="C76" s="271"/>
    </row>
    <row r="77" spans="2:3" x14ac:dyDescent="0.2">
      <c r="B77" s="270" t="s">
        <v>107</v>
      </c>
      <c r="C77" s="271"/>
    </row>
    <row r="78" spans="2:3" x14ac:dyDescent="0.2">
      <c r="B78" s="270" t="s">
        <v>27</v>
      </c>
      <c r="C78" s="271"/>
    </row>
    <row r="79" spans="2:3" ht="25.5" x14ac:dyDescent="0.2">
      <c r="B79" s="270" t="s">
        <v>28</v>
      </c>
      <c r="C79" s="271"/>
    </row>
    <row r="80" spans="2:3" x14ac:dyDescent="0.2">
      <c r="B80" s="270" t="s">
        <v>34</v>
      </c>
      <c r="C80" s="271"/>
    </row>
  </sheetData>
  <sheetProtection formatCells="0"/>
  <mergeCells count="6">
    <mergeCell ref="B10:C10"/>
    <mergeCell ref="B46:C46"/>
    <mergeCell ref="B57:C57"/>
    <mergeCell ref="B71:C71"/>
    <mergeCell ref="B20:C20"/>
    <mergeCell ref="B36:C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9488-B433-48C8-A845-94B40169227B}">
  <sheetPr>
    <tabColor rgb="FFFF0000"/>
  </sheetPr>
  <dimension ref="A1:S72"/>
  <sheetViews>
    <sheetView workbookViewId="0">
      <selection activeCell="K45" sqref="K45"/>
    </sheetView>
  </sheetViews>
  <sheetFormatPr baseColWidth="10" defaultColWidth="11.42578125" defaultRowHeight="12.75" x14ac:dyDescent="0.2"/>
  <cols>
    <col min="1" max="2" width="11.42578125" style="8"/>
    <col min="3" max="3" width="12" style="8" customWidth="1"/>
    <col min="4" max="4" width="11.7109375" style="8" customWidth="1"/>
    <col min="5" max="5" width="11.42578125" style="8"/>
    <col min="6" max="6" width="12.28515625" style="8" customWidth="1"/>
    <col min="7" max="7" width="12.7109375" style="8" customWidth="1"/>
    <col min="8" max="10" width="11.42578125" style="8"/>
    <col min="11" max="11" width="26.7109375" style="8" customWidth="1"/>
    <col min="12" max="16384" width="11.42578125" style="8"/>
  </cols>
  <sheetData>
    <row r="1" spans="1:11" ht="16.5" thickBot="1" x14ac:dyDescent="0.25">
      <c r="A1" s="154" t="s">
        <v>85</v>
      </c>
      <c r="B1" s="155"/>
      <c r="C1" s="155"/>
      <c r="D1" s="155"/>
      <c r="E1" s="155"/>
      <c r="F1" s="155"/>
      <c r="G1" s="155"/>
      <c r="H1" s="155"/>
      <c r="I1" s="155"/>
      <c r="J1" s="156"/>
    </row>
    <row r="2" spans="1:11" ht="15" x14ac:dyDescent="0.25">
      <c r="A2" s="157" t="s">
        <v>35</v>
      </c>
      <c r="B2" s="158"/>
      <c r="C2" s="158"/>
      <c r="D2" s="158"/>
      <c r="E2" s="159"/>
      <c r="F2" s="159"/>
      <c r="G2" s="159"/>
      <c r="H2" s="159"/>
      <c r="I2" s="159"/>
      <c r="J2" s="160"/>
    </row>
    <row r="3" spans="1:11" ht="15" x14ac:dyDescent="0.2">
      <c r="A3" s="161" t="s">
        <v>37</v>
      </c>
      <c r="B3" s="162"/>
      <c r="C3" s="162"/>
      <c r="D3" s="162"/>
      <c r="E3" s="163"/>
      <c r="F3" s="163"/>
      <c r="G3" s="163"/>
      <c r="H3" s="163"/>
      <c r="I3" s="163"/>
      <c r="J3" s="164"/>
    </row>
    <row r="4" spans="1:11" ht="15" x14ac:dyDescent="0.2">
      <c r="A4" s="165" t="s">
        <v>86</v>
      </c>
      <c r="B4" s="166"/>
      <c r="C4" s="166"/>
      <c r="D4" s="167"/>
      <c r="E4" s="168"/>
      <c r="F4" s="168"/>
      <c r="G4" s="168"/>
      <c r="H4" s="168"/>
      <c r="I4" s="168"/>
      <c r="J4" s="169"/>
    </row>
    <row r="5" spans="1:11" ht="15" x14ac:dyDescent="0.2">
      <c r="A5" s="165" t="s">
        <v>87</v>
      </c>
      <c r="B5" s="166"/>
      <c r="C5" s="166"/>
      <c r="D5" s="167"/>
      <c r="E5" s="168"/>
      <c r="F5" s="168"/>
      <c r="G5" s="168"/>
      <c r="H5" s="168"/>
      <c r="I5" s="168"/>
      <c r="J5" s="169"/>
    </row>
    <row r="6" spans="1:11" ht="15" x14ac:dyDescent="0.2">
      <c r="A6" s="165" t="s">
        <v>88</v>
      </c>
      <c r="B6" s="170"/>
      <c r="C6" s="170"/>
      <c r="D6" s="171"/>
      <c r="E6" s="172"/>
      <c r="F6" s="173"/>
      <c r="G6" s="173"/>
      <c r="H6" s="173"/>
      <c r="I6" s="173"/>
      <c r="J6" s="174"/>
    </row>
    <row r="7" spans="1:11" ht="15" x14ac:dyDescent="0.2">
      <c r="A7" s="165" t="s">
        <v>89</v>
      </c>
      <c r="B7" s="170"/>
      <c r="C7" s="170"/>
      <c r="D7" s="171"/>
      <c r="E7" s="172"/>
      <c r="F7" s="173"/>
      <c r="G7" s="173"/>
      <c r="H7" s="173"/>
      <c r="I7" s="173"/>
      <c r="J7" s="174"/>
    </row>
    <row r="8" spans="1:11" ht="15" x14ac:dyDescent="0.2">
      <c r="A8" s="175" t="s">
        <v>90</v>
      </c>
      <c r="B8" s="176"/>
      <c r="C8" s="176"/>
      <c r="D8" s="177"/>
      <c r="E8" s="178"/>
      <c r="F8" s="179"/>
      <c r="G8" s="179"/>
      <c r="H8" s="179"/>
      <c r="I8" s="179"/>
      <c r="J8" s="180"/>
    </row>
    <row r="9" spans="1:11" ht="15" x14ac:dyDescent="0.2">
      <c r="A9" s="175" t="s">
        <v>91</v>
      </c>
      <c r="B9" s="176"/>
      <c r="C9" s="176"/>
      <c r="D9" s="177"/>
      <c r="E9" s="181" t="s">
        <v>92</v>
      </c>
      <c r="F9" s="182"/>
      <c r="G9" s="182"/>
      <c r="H9" s="182"/>
      <c r="I9" s="182"/>
      <c r="J9" s="183"/>
    </row>
    <row r="10" spans="1:11" ht="15.75" thickBot="1" x14ac:dyDescent="0.25">
      <c r="A10" s="184" t="s">
        <v>93</v>
      </c>
      <c r="B10" s="185"/>
      <c r="C10" s="185"/>
      <c r="D10" s="186"/>
      <c r="E10" s="181" t="s">
        <v>92</v>
      </c>
      <c r="F10" s="182"/>
      <c r="G10" s="182"/>
      <c r="H10" s="182"/>
      <c r="I10" s="182"/>
      <c r="J10" s="183"/>
    </row>
    <row r="11" spans="1:11" ht="15.75" thickBot="1" x14ac:dyDescent="0.3">
      <c r="B11" s="187"/>
      <c r="C11" s="3"/>
      <c r="D11" s="3"/>
      <c r="E11" s="3"/>
      <c r="F11" s="3"/>
      <c r="G11" s="3"/>
      <c r="H11" s="188"/>
      <c r="I11" s="3"/>
      <c r="J11" s="3"/>
    </row>
    <row r="12" spans="1:11" ht="45.75" thickBot="1" x14ac:dyDescent="0.25">
      <c r="A12" s="189" t="s">
        <v>52</v>
      </c>
      <c r="B12" s="190"/>
      <c r="C12" s="4" t="s">
        <v>94</v>
      </c>
      <c r="D12" s="4" t="s">
        <v>95</v>
      </c>
      <c r="E12" s="4" t="s">
        <v>96</v>
      </c>
      <c r="F12" s="4" t="s">
        <v>97</v>
      </c>
      <c r="G12" s="4" t="s">
        <v>98</v>
      </c>
      <c r="H12" s="4" t="s">
        <v>99</v>
      </c>
      <c r="I12" s="3"/>
      <c r="J12" s="191"/>
      <c r="K12" s="192" t="s">
        <v>100</v>
      </c>
    </row>
    <row r="13" spans="1:11" ht="15" x14ac:dyDescent="0.25">
      <c r="A13" s="193" t="s">
        <v>101</v>
      </c>
      <c r="B13" s="194">
        <v>1</v>
      </c>
      <c r="C13" s="195"/>
      <c r="D13" s="196"/>
      <c r="E13" s="196"/>
      <c r="F13" s="196"/>
      <c r="G13" s="197" t="str">
        <f>IF(ISNUMBER(F13),(LN(F13)-LN(C13))/3,"")</f>
        <v/>
      </c>
      <c r="H13" s="198"/>
      <c r="K13" s="199"/>
    </row>
    <row r="14" spans="1:11" ht="15" x14ac:dyDescent="0.25">
      <c r="A14" s="200"/>
      <c r="B14" s="201">
        <v>2</v>
      </c>
      <c r="C14" s="202"/>
      <c r="D14" s="203"/>
      <c r="E14" s="203"/>
      <c r="F14" s="203"/>
      <c r="G14" s="204" t="str">
        <f t="shared" ref="G14:G18" si="0">IF(ISNUMBER(F14),(LN(F14)-LN(C14))/3,"")</f>
        <v/>
      </c>
      <c r="H14" s="205"/>
    </row>
    <row r="15" spans="1:11" ht="15" x14ac:dyDescent="0.25">
      <c r="A15" s="200"/>
      <c r="B15" s="201">
        <v>3</v>
      </c>
      <c r="C15" s="202"/>
      <c r="D15" s="203"/>
      <c r="E15" s="203"/>
      <c r="F15" s="203"/>
      <c r="G15" s="204" t="str">
        <f t="shared" si="0"/>
        <v/>
      </c>
      <c r="H15" s="205"/>
    </row>
    <row r="16" spans="1:11" ht="15" x14ac:dyDescent="0.25">
      <c r="A16" s="200"/>
      <c r="B16" s="201">
        <v>4</v>
      </c>
      <c r="C16" s="202"/>
      <c r="D16" s="203"/>
      <c r="E16" s="203"/>
      <c r="F16" s="203"/>
      <c r="G16" s="204" t="str">
        <f t="shared" si="0"/>
        <v/>
      </c>
      <c r="H16" s="205"/>
    </row>
    <row r="17" spans="1:19" ht="15" x14ac:dyDescent="0.25">
      <c r="A17" s="200"/>
      <c r="B17" s="201">
        <v>5</v>
      </c>
      <c r="C17" s="202"/>
      <c r="D17" s="203"/>
      <c r="E17" s="203"/>
      <c r="F17" s="203"/>
      <c r="G17" s="204" t="str">
        <f t="shared" si="0"/>
        <v/>
      </c>
      <c r="H17" s="205"/>
    </row>
    <row r="18" spans="1:19" ht="15.75" thickBot="1" x14ac:dyDescent="0.3">
      <c r="A18" s="206"/>
      <c r="B18" s="207">
        <v>6</v>
      </c>
      <c r="C18" s="208"/>
      <c r="D18" s="209"/>
      <c r="E18" s="209"/>
      <c r="F18" s="209"/>
      <c r="G18" s="210" t="str">
        <f t="shared" si="0"/>
        <v/>
      </c>
      <c r="H18" s="211"/>
    </row>
    <row r="19" spans="1:19" ht="15.75" thickBot="1" x14ac:dyDescent="0.3">
      <c r="A19" s="212" t="s">
        <v>50</v>
      </c>
      <c r="B19" s="213"/>
      <c r="C19" s="214" t="e">
        <f>AVERAGE(C13:C18)</f>
        <v>#DIV/0!</v>
      </c>
      <c r="D19" s="214" t="e">
        <f t="shared" ref="D19:E19" si="1">AVERAGE(D13:D18)</f>
        <v>#DIV/0!</v>
      </c>
      <c r="E19" s="214" t="e">
        <f t="shared" si="1"/>
        <v>#DIV/0!</v>
      </c>
      <c r="F19" s="214" t="e">
        <f>AVERAGE(F13:F18)</f>
        <v>#DIV/0!</v>
      </c>
      <c r="G19" s="215" t="e">
        <f>AVERAGE(G13:G18)</f>
        <v>#DIV/0!</v>
      </c>
      <c r="H19" s="216"/>
      <c r="K19" s="27" t="s">
        <v>68</v>
      </c>
      <c r="L19" s="28"/>
      <c r="M19" s="28"/>
      <c r="N19" s="28"/>
      <c r="O19" s="28"/>
      <c r="P19" s="28"/>
      <c r="Q19" s="28"/>
      <c r="R19" s="28"/>
      <c r="S19" s="29"/>
    </row>
    <row r="20" spans="1:19" ht="15" x14ac:dyDescent="0.25">
      <c r="A20" s="217" t="s">
        <v>55</v>
      </c>
      <c r="B20" s="194">
        <v>1</v>
      </c>
      <c r="C20" s="202"/>
      <c r="D20" s="202"/>
      <c r="E20" s="202"/>
      <c r="F20" s="202"/>
      <c r="G20" s="197" t="str">
        <f>IF(ISNUMBER(F20),(LN(F20)-LN(C20))/3,"")</f>
        <v/>
      </c>
      <c r="H20" s="218"/>
      <c r="K20" s="30"/>
      <c r="L20" s="31"/>
      <c r="M20" s="31"/>
      <c r="N20" s="31"/>
      <c r="O20" s="31"/>
      <c r="P20" s="31"/>
      <c r="Q20" s="31"/>
      <c r="R20" s="31"/>
      <c r="S20" s="32"/>
    </row>
    <row r="21" spans="1:19" ht="15" x14ac:dyDescent="0.25">
      <c r="A21" s="219"/>
      <c r="B21" s="201">
        <v>2</v>
      </c>
      <c r="C21" s="202"/>
      <c r="D21" s="202"/>
      <c r="E21" s="202"/>
      <c r="F21" s="202"/>
      <c r="G21" s="204" t="str">
        <f t="shared" ref="G21:G25" si="2">IF(ISNUMBER(F21),(LN(F21)-LN(C21))/3,"")</f>
        <v/>
      </c>
      <c r="H21" s="218"/>
      <c r="K21" s="30"/>
      <c r="L21" s="31"/>
      <c r="M21" s="31"/>
      <c r="N21" s="31"/>
      <c r="O21" s="31"/>
      <c r="P21" s="31"/>
      <c r="Q21" s="31"/>
      <c r="R21" s="31"/>
      <c r="S21" s="32"/>
    </row>
    <row r="22" spans="1:19" ht="15" x14ac:dyDescent="0.25">
      <c r="A22" s="219"/>
      <c r="B22" s="201">
        <v>3</v>
      </c>
      <c r="C22" s="202"/>
      <c r="D22" s="202"/>
      <c r="E22" s="202"/>
      <c r="F22" s="202"/>
      <c r="G22" s="204" t="str">
        <f t="shared" si="2"/>
        <v/>
      </c>
      <c r="H22" s="218"/>
      <c r="K22" s="30"/>
      <c r="L22" s="31"/>
      <c r="M22" s="31"/>
      <c r="N22" s="31"/>
      <c r="O22" s="31"/>
      <c r="P22" s="31"/>
      <c r="Q22" s="31"/>
      <c r="R22" s="31"/>
      <c r="S22" s="32"/>
    </row>
    <row r="23" spans="1:19" ht="15" x14ac:dyDescent="0.25">
      <c r="A23" s="219"/>
      <c r="B23" s="201">
        <v>4</v>
      </c>
      <c r="C23" s="202"/>
      <c r="D23" s="202"/>
      <c r="E23" s="202"/>
      <c r="F23" s="202"/>
      <c r="G23" s="204" t="str">
        <f t="shared" si="2"/>
        <v/>
      </c>
      <c r="H23" s="218"/>
      <c r="K23" s="30"/>
      <c r="L23" s="31"/>
      <c r="M23" s="31"/>
      <c r="N23" s="31"/>
      <c r="O23" s="31"/>
      <c r="P23" s="31"/>
      <c r="Q23" s="31"/>
      <c r="R23" s="31"/>
      <c r="S23" s="32"/>
    </row>
    <row r="24" spans="1:19" ht="15" x14ac:dyDescent="0.25">
      <c r="A24" s="219"/>
      <c r="B24" s="201">
        <v>5</v>
      </c>
      <c r="C24" s="202"/>
      <c r="D24" s="202"/>
      <c r="E24" s="202"/>
      <c r="F24" s="202"/>
      <c r="G24" s="204" t="str">
        <f t="shared" si="2"/>
        <v/>
      </c>
      <c r="H24" s="218"/>
      <c r="K24" s="30"/>
      <c r="L24" s="31"/>
      <c r="M24" s="31"/>
      <c r="N24" s="31"/>
      <c r="O24" s="31"/>
      <c r="P24" s="31"/>
      <c r="Q24" s="31"/>
      <c r="R24" s="31"/>
      <c r="S24" s="32"/>
    </row>
    <row r="25" spans="1:19" ht="15.75" thickBot="1" x14ac:dyDescent="0.3">
      <c r="A25" s="219"/>
      <c r="B25" s="207">
        <v>6</v>
      </c>
      <c r="C25" s="220"/>
      <c r="D25" s="220"/>
      <c r="E25" s="220"/>
      <c r="F25" s="220"/>
      <c r="G25" s="221" t="str">
        <f t="shared" si="2"/>
        <v/>
      </c>
      <c r="H25" s="222"/>
      <c r="K25" s="30"/>
      <c r="L25" s="31"/>
      <c r="M25" s="31"/>
      <c r="N25" s="31"/>
      <c r="O25" s="31"/>
      <c r="P25" s="31"/>
      <c r="Q25" s="31"/>
      <c r="R25" s="31"/>
      <c r="S25" s="32"/>
    </row>
    <row r="26" spans="1:19" ht="15.75" thickBot="1" x14ac:dyDescent="0.3">
      <c r="A26" s="212" t="s">
        <v>50</v>
      </c>
      <c r="B26" s="213"/>
      <c r="C26" s="214" t="e">
        <f>AVERAGE(C20:C25)</f>
        <v>#DIV/0!</v>
      </c>
      <c r="D26" s="214" t="e">
        <f t="shared" ref="D26:G26" si="3">AVERAGE(D20:D25)</f>
        <v>#DIV/0!</v>
      </c>
      <c r="E26" s="214" t="e">
        <f t="shared" si="3"/>
        <v>#DIV/0!</v>
      </c>
      <c r="F26" s="214" t="e">
        <f t="shared" si="3"/>
        <v>#DIV/0!</v>
      </c>
      <c r="G26" s="215" t="e">
        <f t="shared" si="3"/>
        <v>#DIV/0!</v>
      </c>
      <c r="H26" s="223" t="e">
        <f>($G$19-G26)/$G$19*100</f>
        <v>#DIV/0!</v>
      </c>
      <c r="K26" s="30"/>
      <c r="L26" s="31"/>
      <c r="M26" s="31"/>
      <c r="N26" s="31"/>
      <c r="O26" s="31"/>
      <c r="P26" s="31"/>
      <c r="Q26" s="31"/>
      <c r="R26" s="31"/>
      <c r="S26" s="32"/>
    </row>
    <row r="27" spans="1:19" ht="15" x14ac:dyDescent="0.25">
      <c r="A27" s="217" t="s">
        <v>60</v>
      </c>
      <c r="B27" s="194">
        <v>1</v>
      </c>
      <c r="C27" s="202"/>
      <c r="D27" s="202"/>
      <c r="E27" s="202"/>
      <c r="F27" s="202"/>
      <c r="G27" s="204" t="str">
        <f>IF(ISNUMBER(F27),(LN(F27)-LN(C27))/3,"")</f>
        <v/>
      </c>
      <c r="H27" s="218"/>
      <c r="K27" s="30"/>
      <c r="L27" s="31"/>
      <c r="M27" s="31"/>
      <c r="N27" s="31"/>
      <c r="O27" s="31"/>
      <c r="P27" s="31"/>
      <c r="Q27" s="31"/>
      <c r="R27" s="31"/>
      <c r="S27" s="32"/>
    </row>
    <row r="28" spans="1:19" ht="15" x14ac:dyDescent="0.25">
      <c r="A28" s="219"/>
      <c r="B28" s="201">
        <v>2</v>
      </c>
      <c r="C28" s="202"/>
      <c r="D28" s="202"/>
      <c r="E28" s="202"/>
      <c r="F28" s="202"/>
      <c r="G28" s="204" t="str">
        <f t="shared" ref="G28:G32" si="4">IF(ISNUMBER(F28),(LN(F28)-LN(C28))/3,"")</f>
        <v/>
      </c>
      <c r="H28" s="218"/>
      <c r="K28" s="30"/>
      <c r="L28" s="31"/>
      <c r="M28" s="31"/>
      <c r="N28" s="31"/>
      <c r="O28" s="31"/>
      <c r="P28" s="31"/>
      <c r="Q28" s="31"/>
      <c r="R28" s="31"/>
      <c r="S28" s="32"/>
    </row>
    <row r="29" spans="1:19" ht="15" x14ac:dyDescent="0.25">
      <c r="A29" s="219"/>
      <c r="B29" s="201">
        <v>3</v>
      </c>
      <c r="C29" s="202"/>
      <c r="D29" s="202"/>
      <c r="E29" s="202"/>
      <c r="F29" s="202"/>
      <c r="G29" s="204" t="str">
        <f t="shared" si="4"/>
        <v/>
      </c>
      <c r="H29" s="218"/>
      <c r="K29" s="30"/>
      <c r="L29" s="31"/>
      <c r="M29" s="31"/>
      <c r="N29" s="31"/>
      <c r="O29" s="31"/>
      <c r="P29" s="31"/>
      <c r="Q29" s="31"/>
      <c r="R29" s="31"/>
      <c r="S29" s="32"/>
    </row>
    <row r="30" spans="1:19" ht="15" x14ac:dyDescent="0.25">
      <c r="A30" s="219"/>
      <c r="B30" s="201">
        <v>4</v>
      </c>
      <c r="C30" s="202"/>
      <c r="D30" s="202"/>
      <c r="E30" s="202"/>
      <c r="F30" s="202"/>
      <c r="G30" s="204" t="str">
        <f t="shared" si="4"/>
        <v/>
      </c>
      <c r="H30" s="218"/>
      <c r="K30" s="30"/>
      <c r="L30" s="31"/>
      <c r="M30" s="31"/>
      <c r="N30" s="31"/>
      <c r="O30" s="31"/>
      <c r="P30" s="31"/>
      <c r="Q30" s="31"/>
      <c r="R30" s="31"/>
      <c r="S30" s="32"/>
    </row>
    <row r="31" spans="1:19" ht="15.75" thickBot="1" x14ac:dyDescent="0.3">
      <c r="A31" s="219"/>
      <c r="B31" s="201">
        <v>5</v>
      </c>
      <c r="C31" s="202"/>
      <c r="D31" s="202"/>
      <c r="E31" s="202"/>
      <c r="F31" s="202"/>
      <c r="G31" s="204" t="str">
        <f t="shared" si="4"/>
        <v/>
      </c>
      <c r="H31" s="218"/>
      <c r="K31" s="33"/>
      <c r="L31" s="34"/>
      <c r="M31" s="34"/>
      <c r="N31" s="34"/>
      <c r="O31" s="34"/>
      <c r="P31" s="34"/>
      <c r="Q31" s="34"/>
      <c r="R31" s="34"/>
      <c r="S31" s="35"/>
    </row>
    <row r="32" spans="1:19" ht="15.75" thickBot="1" x14ac:dyDescent="0.3">
      <c r="A32" s="219"/>
      <c r="B32" s="201">
        <v>6</v>
      </c>
      <c r="C32" s="220"/>
      <c r="D32" s="220"/>
      <c r="E32" s="220"/>
      <c r="F32" s="220"/>
      <c r="G32" s="221" t="str">
        <f t="shared" si="4"/>
        <v/>
      </c>
      <c r="H32" s="222"/>
    </row>
    <row r="33" spans="1:8" ht="15.75" thickBot="1" x14ac:dyDescent="0.3">
      <c r="A33" s="212" t="s">
        <v>50</v>
      </c>
      <c r="B33" s="213"/>
      <c r="C33" s="214" t="e">
        <f>AVERAGE(C27:C32)</f>
        <v>#DIV/0!</v>
      </c>
      <c r="D33" s="214" t="e">
        <f t="shared" ref="D33:G33" si="5">AVERAGE(D27:D32)</f>
        <v>#DIV/0!</v>
      </c>
      <c r="E33" s="214" t="e">
        <f t="shared" si="5"/>
        <v>#DIV/0!</v>
      </c>
      <c r="F33" s="214" t="e">
        <f t="shared" si="5"/>
        <v>#DIV/0!</v>
      </c>
      <c r="G33" s="215" t="e">
        <f t="shared" si="5"/>
        <v>#DIV/0!</v>
      </c>
      <c r="H33" s="223" t="e">
        <f>($G$19-G33)/$G$19*100</f>
        <v>#DIV/0!</v>
      </c>
    </row>
    <row r="34" spans="1:8" ht="15" x14ac:dyDescent="0.25">
      <c r="A34" s="217" t="s">
        <v>61</v>
      </c>
      <c r="B34" s="194">
        <v>1</v>
      </c>
      <c r="C34" s="202"/>
      <c r="D34" s="202"/>
      <c r="E34" s="202"/>
      <c r="F34" s="202"/>
      <c r="G34" s="204" t="str">
        <f>IF(ISNUMBER(F34),(LN(F34)-LN(C34))/3,"")</f>
        <v/>
      </c>
      <c r="H34" s="218"/>
    </row>
    <row r="35" spans="1:8" ht="15" x14ac:dyDescent="0.25">
      <c r="A35" s="219"/>
      <c r="B35" s="201">
        <v>2</v>
      </c>
      <c r="C35" s="202"/>
      <c r="D35" s="202"/>
      <c r="E35" s="202"/>
      <c r="F35" s="202"/>
      <c r="G35" s="204" t="str">
        <f t="shared" ref="G35:G39" si="6">IF(ISNUMBER(F35),(LN(F35)-LN(C35))/3,"")</f>
        <v/>
      </c>
      <c r="H35" s="218"/>
    </row>
    <row r="36" spans="1:8" ht="15" x14ac:dyDescent="0.25">
      <c r="A36" s="219"/>
      <c r="B36" s="201">
        <v>3</v>
      </c>
      <c r="C36" s="202"/>
      <c r="D36" s="202"/>
      <c r="E36" s="202"/>
      <c r="F36" s="202"/>
      <c r="G36" s="204" t="str">
        <f t="shared" si="6"/>
        <v/>
      </c>
      <c r="H36" s="218"/>
    </row>
    <row r="37" spans="1:8" ht="15" x14ac:dyDescent="0.25">
      <c r="A37" s="219"/>
      <c r="B37" s="201">
        <v>4</v>
      </c>
      <c r="C37" s="202"/>
      <c r="D37" s="202"/>
      <c r="E37" s="202"/>
      <c r="F37" s="202"/>
      <c r="G37" s="204" t="str">
        <f t="shared" si="6"/>
        <v/>
      </c>
      <c r="H37" s="218"/>
    </row>
    <row r="38" spans="1:8" ht="15" x14ac:dyDescent="0.25">
      <c r="A38" s="219"/>
      <c r="B38" s="201">
        <v>5</v>
      </c>
      <c r="C38" s="202"/>
      <c r="D38" s="202"/>
      <c r="E38" s="202"/>
      <c r="F38" s="202"/>
      <c r="G38" s="204" t="str">
        <f t="shared" si="6"/>
        <v/>
      </c>
      <c r="H38" s="218"/>
    </row>
    <row r="39" spans="1:8" ht="15.75" thickBot="1" x14ac:dyDescent="0.3">
      <c r="A39" s="219"/>
      <c r="B39" s="201">
        <v>6</v>
      </c>
      <c r="C39" s="220"/>
      <c r="D39" s="220"/>
      <c r="E39" s="220"/>
      <c r="F39" s="220"/>
      <c r="G39" s="221" t="str">
        <f t="shared" si="6"/>
        <v/>
      </c>
      <c r="H39" s="222"/>
    </row>
    <row r="40" spans="1:8" ht="15.75" thickBot="1" x14ac:dyDescent="0.3">
      <c r="A40" s="212" t="s">
        <v>50</v>
      </c>
      <c r="B40" s="213"/>
      <c r="C40" s="214" t="e">
        <f>AVERAGE(C34:C39)</f>
        <v>#DIV/0!</v>
      </c>
      <c r="D40" s="214" t="e">
        <f t="shared" ref="D40:G40" si="7">AVERAGE(D34:D39)</f>
        <v>#DIV/0!</v>
      </c>
      <c r="E40" s="214" t="e">
        <f t="shared" si="7"/>
        <v>#DIV/0!</v>
      </c>
      <c r="F40" s="214" t="e">
        <f t="shared" si="7"/>
        <v>#DIV/0!</v>
      </c>
      <c r="G40" s="215" t="e">
        <f t="shared" si="7"/>
        <v>#DIV/0!</v>
      </c>
      <c r="H40" s="223" t="e">
        <f>($G$19-G40)/$G$19*100</f>
        <v>#DIV/0!</v>
      </c>
    </row>
    <row r="41" spans="1:8" ht="15" x14ac:dyDescent="0.25">
      <c r="A41" s="217" t="s">
        <v>62</v>
      </c>
      <c r="B41" s="194">
        <v>1</v>
      </c>
      <c r="C41" s="202"/>
      <c r="D41" s="202"/>
      <c r="E41" s="202"/>
      <c r="F41" s="202"/>
      <c r="G41" s="204" t="str">
        <f>IF(ISNUMBER(F41),(LN(F41)-LN(C41))/3,"")</f>
        <v/>
      </c>
      <c r="H41" s="218"/>
    </row>
    <row r="42" spans="1:8" ht="15" x14ac:dyDescent="0.25">
      <c r="A42" s="219"/>
      <c r="B42" s="201">
        <v>2</v>
      </c>
      <c r="C42" s="202"/>
      <c r="D42" s="202"/>
      <c r="E42" s="202"/>
      <c r="F42" s="202"/>
      <c r="G42" s="204" t="str">
        <f t="shared" ref="G42:G46" si="8">IF(ISNUMBER(F42),(LN(F42)-LN(C42))/3,"")</f>
        <v/>
      </c>
      <c r="H42" s="218"/>
    </row>
    <row r="43" spans="1:8" ht="15" x14ac:dyDescent="0.25">
      <c r="A43" s="219"/>
      <c r="B43" s="201">
        <v>3</v>
      </c>
      <c r="C43" s="202"/>
      <c r="D43" s="202"/>
      <c r="E43" s="202"/>
      <c r="F43" s="202"/>
      <c r="G43" s="204" t="str">
        <f t="shared" si="8"/>
        <v/>
      </c>
      <c r="H43" s="218"/>
    </row>
    <row r="44" spans="1:8" ht="15" x14ac:dyDescent="0.25">
      <c r="A44" s="219"/>
      <c r="B44" s="201">
        <v>4</v>
      </c>
      <c r="C44" s="202"/>
      <c r="D44" s="202"/>
      <c r="E44" s="202"/>
      <c r="F44" s="202"/>
      <c r="G44" s="204" t="str">
        <f t="shared" si="8"/>
        <v/>
      </c>
      <c r="H44" s="218"/>
    </row>
    <row r="45" spans="1:8" ht="15" x14ac:dyDescent="0.25">
      <c r="A45" s="219"/>
      <c r="B45" s="201">
        <v>5</v>
      </c>
      <c r="C45" s="202"/>
      <c r="D45" s="202"/>
      <c r="E45" s="202"/>
      <c r="F45" s="202"/>
      <c r="G45" s="204" t="str">
        <f t="shared" si="8"/>
        <v/>
      </c>
      <c r="H45" s="218"/>
    </row>
    <row r="46" spans="1:8" ht="15.75" thickBot="1" x14ac:dyDescent="0.3">
      <c r="A46" s="219"/>
      <c r="B46" s="201">
        <v>6</v>
      </c>
      <c r="C46" s="220"/>
      <c r="D46" s="220"/>
      <c r="E46" s="220"/>
      <c r="F46" s="220"/>
      <c r="G46" s="221" t="str">
        <f t="shared" si="8"/>
        <v/>
      </c>
      <c r="H46" s="222"/>
    </row>
    <row r="47" spans="1:8" ht="15.75" thickBot="1" x14ac:dyDescent="0.3">
      <c r="A47" s="212" t="s">
        <v>50</v>
      </c>
      <c r="B47" s="213"/>
      <c r="C47" s="214" t="e">
        <f>AVERAGE(C41:C46)</f>
        <v>#DIV/0!</v>
      </c>
      <c r="D47" s="214" t="e">
        <f t="shared" ref="D47:G47" si="9">AVERAGE(D41:D46)</f>
        <v>#DIV/0!</v>
      </c>
      <c r="E47" s="214" t="e">
        <f t="shared" si="9"/>
        <v>#DIV/0!</v>
      </c>
      <c r="F47" s="214" t="e">
        <f t="shared" si="9"/>
        <v>#DIV/0!</v>
      </c>
      <c r="G47" s="215" t="e">
        <f t="shared" si="9"/>
        <v>#DIV/0!</v>
      </c>
      <c r="H47" s="223" t="e">
        <f>($G$19-G47)/$G$19*100</f>
        <v>#DIV/0!</v>
      </c>
    </row>
    <row r="48" spans="1:8" ht="15" x14ac:dyDescent="0.25">
      <c r="A48" s="217" t="s">
        <v>63</v>
      </c>
      <c r="B48" s="194">
        <v>1</v>
      </c>
      <c r="C48" s="202"/>
      <c r="D48" s="202"/>
      <c r="E48" s="202"/>
      <c r="F48" s="202"/>
      <c r="G48" s="204" t="str">
        <f>IF(ISNUMBER(F48),(LN(F48)-LN(C48))/3,"")</f>
        <v/>
      </c>
      <c r="H48" s="218"/>
    </row>
    <row r="49" spans="1:8" ht="15" x14ac:dyDescent="0.25">
      <c r="A49" s="219"/>
      <c r="B49" s="201">
        <v>2</v>
      </c>
      <c r="C49" s="202"/>
      <c r="D49" s="202"/>
      <c r="E49" s="202"/>
      <c r="F49" s="202"/>
      <c r="G49" s="204" t="str">
        <f t="shared" ref="G49:G53" si="10">IF(ISNUMBER(F49),(LN(F49)-LN(C49))/3,"")</f>
        <v/>
      </c>
      <c r="H49" s="218"/>
    </row>
    <row r="50" spans="1:8" ht="15" x14ac:dyDescent="0.25">
      <c r="A50" s="219"/>
      <c r="B50" s="201">
        <v>3</v>
      </c>
      <c r="C50" s="202"/>
      <c r="D50" s="202"/>
      <c r="E50" s="202"/>
      <c r="F50" s="202"/>
      <c r="G50" s="204" t="str">
        <f t="shared" si="10"/>
        <v/>
      </c>
      <c r="H50" s="218"/>
    </row>
    <row r="51" spans="1:8" ht="15" x14ac:dyDescent="0.25">
      <c r="A51" s="219"/>
      <c r="B51" s="201">
        <v>4</v>
      </c>
      <c r="C51" s="202"/>
      <c r="D51" s="202"/>
      <c r="E51" s="202"/>
      <c r="F51" s="202"/>
      <c r="G51" s="204" t="str">
        <f t="shared" si="10"/>
        <v/>
      </c>
      <c r="H51" s="218"/>
    </row>
    <row r="52" spans="1:8" ht="15" x14ac:dyDescent="0.25">
      <c r="A52" s="219"/>
      <c r="B52" s="201">
        <v>5</v>
      </c>
      <c r="C52" s="202"/>
      <c r="D52" s="202"/>
      <c r="E52" s="202"/>
      <c r="F52" s="202"/>
      <c r="G52" s="204" t="str">
        <f t="shared" si="10"/>
        <v/>
      </c>
      <c r="H52" s="218"/>
    </row>
    <row r="53" spans="1:8" ht="15.75" thickBot="1" x14ac:dyDescent="0.3">
      <c r="A53" s="219"/>
      <c r="B53" s="201">
        <v>6</v>
      </c>
      <c r="C53" s="220"/>
      <c r="D53" s="220"/>
      <c r="E53" s="220"/>
      <c r="F53" s="220"/>
      <c r="G53" s="221" t="str">
        <f t="shared" si="10"/>
        <v/>
      </c>
      <c r="H53" s="222"/>
    </row>
    <row r="54" spans="1:8" ht="15.75" thickBot="1" x14ac:dyDescent="0.3">
      <c r="A54" s="212" t="s">
        <v>50</v>
      </c>
      <c r="B54" s="213"/>
      <c r="C54" s="214" t="e">
        <f>AVERAGE(C48:C53)</f>
        <v>#DIV/0!</v>
      </c>
      <c r="D54" s="214" t="e">
        <f t="shared" ref="D54:G54" si="11">AVERAGE(D48:D53)</f>
        <v>#DIV/0!</v>
      </c>
      <c r="E54" s="214" t="e">
        <f t="shared" si="11"/>
        <v>#DIV/0!</v>
      </c>
      <c r="F54" s="214" t="e">
        <f t="shared" si="11"/>
        <v>#DIV/0!</v>
      </c>
      <c r="G54" s="215" t="e">
        <f t="shared" si="11"/>
        <v>#DIV/0!</v>
      </c>
      <c r="H54" s="223" t="e">
        <f>($G$19-G54)/$G$19*100</f>
        <v>#DIV/0!</v>
      </c>
    </row>
    <row r="55" spans="1:8" ht="15" x14ac:dyDescent="0.25">
      <c r="A55" s="217" t="s">
        <v>64</v>
      </c>
      <c r="B55" s="194">
        <v>1</v>
      </c>
      <c r="C55" s="202"/>
      <c r="D55" s="202"/>
      <c r="E55" s="202"/>
      <c r="F55" s="202"/>
      <c r="G55" s="204" t="str">
        <f>IF(ISNUMBER(F55),(LN(F55)-LN(C55))/3,"")</f>
        <v/>
      </c>
      <c r="H55" s="218"/>
    </row>
    <row r="56" spans="1:8" ht="15" x14ac:dyDescent="0.25">
      <c r="A56" s="219"/>
      <c r="B56" s="201">
        <v>2</v>
      </c>
      <c r="C56" s="202"/>
      <c r="D56" s="202"/>
      <c r="E56" s="202"/>
      <c r="F56" s="202"/>
      <c r="G56" s="204" t="str">
        <f t="shared" ref="G56:G60" si="12">IF(ISNUMBER(F56),(LN(F56)-LN(C56))/3,"")</f>
        <v/>
      </c>
      <c r="H56" s="218"/>
    </row>
    <row r="57" spans="1:8" ht="15" x14ac:dyDescent="0.25">
      <c r="A57" s="219"/>
      <c r="B57" s="201">
        <v>3</v>
      </c>
      <c r="C57" s="202"/>
      <c r="D57" s="202"/>
      <c r="E57" s="202"/>
      <c r="F57" s="202"/>
      <c r="G57" s="204" t="str">
        <f t="shared" si="12"/>
        <v/>
      </c>
      <c r="H57" s="218"/>
    </row>
    <row r="58" spans="1:8" ht="15" x14ac:dyDescent="0.25">
      <c r="A58" s="219"/>
      <c r="B58" s="201">
        <v>4</v>
      </c>
      <c r="C58" s="202"/>
      <c r="D58" s="202"/>
      <c r="E58" s="202"/>
      <c r="F58" s="202"/>
      <c r="G58" s="204" t="str">
        <f t="shared" si="12"/>
        <v/>
      </c>
      <c r="H58" s="218"/>
    </row>
    <row r="59" spans="1:8" ht="15" x14ac:dyDescent="0.25">
      <c r="A59" s="219"/>
      <c r="B59" s="201">
        <v>5</v>
      </c>
      <c r="C59" s="202"/>
      <c r="D59" s="202"/>
      <c r="E59" s="202"/>
      <c r="F59" s="202"/>
      <c r="G59" s="204" t="str">
        <f t="shared" si="12"/>
        <v/>
      </c>
      <c r="H59" s="218"/>
    </row>
    <row r="60" spans="1:8" ht="15.75" thickBot="1" x14ac:dyDescent="0.3">
      <c r="A60" s="219"/>
      <c r="B60" s="201">
        <v>6</v>
      </c>
      <c r="C60" s="220"/>
      <c r="D60" s="220"/>
      <c r="E60" s="220"/>
      <c r="F60" s="220"/>
      <c r="G60" s="221" t="str">
        <f t="shared" si="12"/>
        <v/>
      </c>
      <c r="H60" s="222"/>
    </row>
    <row r="61" spans="1:8" ht="15.75" thickBot="1" x14ac:dyDescent="0.3">
      <c r="A61" s="212" t="s">
        <v>50</v>
      </c>
      <c r="B61" s="213"/>
      <c r="C61" s="214" t="e">
        <f>AVERAGE(C55:C60)</f>
        <v>#DIV/0!</v>
      </c>
      <c r="D61" s="214" t="e">
        <f t="shared" ref="D61:G61" si="13">AVERAGE(D55:D60)</f>
        <v>#DIV/0!</v>
      </c>
      <c r="E61" s="214" t="e">
        <f t="shared" si="13"/>
        <v>#DIV/0!</v>
      </c>
      <c r="F61" s="214" t="e">
        <f t="shared" si="13"/>
        <v>#DIV/0!</v>
      </c>
      <c r="G61" s="215" t="e">
        <f t="shared" si="13"/>
        <v>#DIV/0!</v>
      </c>
      <c r="H61" s="223" t="e">
        <f>($G$19-G61)/$G$19*100</f>
        <v>#DIV/0!</v>
      </c>
    </row>
    <row r="62" spans="1:8" ht="15" x14ac:dyDescent="0.25">
      <c r="A62" s="217" t="s">
        <v>65</v>
      </c>
      <c r="B62" s="194">
        <v>1</v>
      </c>
      <c r="C62" s="202"/>
      <c r="D62" s="202"/>
      <c r="E62" s="202"/>
      <c r="F62" s="202"/>
      <c r="G62" s="204" t="str">
        <f>IF(ISNUMBER(F62),(LN(F62)-LN(C62))/3,"")</f>
        <v/>
      </c>
      <c r="H62" s="218"/>
    </row>
    <row r="63" spans="1:8" ht="15" x14ac:dyDescent="0.25">
      <c r="A63" s="219"/>
      <c r="B63" s="201">
        <v>2</v>
      </c>
      <c r="C63" s="202"/>
      <c r="D63" s="202"/>
      <c r="E63" s="202"/>
      <c r="F63" s="202"/>
      <c r="G63" s="204" t="str">
        <f t="shared" ref="G63:G67" si="14">IF(ISNUMBER(F63),(LN(F63)-LN(C63))/3,"")</f>
        <v/>
      </c>
      <c r="H63" s="218"/>
    </row>
    <row r="64" spans="1:8" ht="15" x14ac:dyDescent="0.25">
      <c r="A64" s="219"/>
      <c r="B64" s="201">
        <v>3</v>
      </c>
      <c r="C64" s="202"/>
      <c r="D64" s="202"/>
      <c r="E64" s="202"/>
      <c r="F64" s="202"/>
      <c r="G64" s="204" t="str">
        <f t="shared" si="14"/>
        <v/>
      </c>
      <c r="H64" s="218"/>
    </row>
    <row r="65" spans="1:10" ht="15" x14ac:dyDescent="0.25">
      <c r="A65" s="219"/>
      <c r="B65" s="201">
        <v>4</v>
      </c>
      <c r="C65" s="202"/>
      <c r="D65" s="202"/>
      <c r="E65" s="202"/>
      <c r="F65" s="202"/>
      <c r="G65" s="204" t="str">
        <f t="shared" si="14"/>
        <v/>
      </c>
      <c r="H65" s="218"/>
    </row>
    <row r="66" spans="1:10" ht="15" x14ac:dyDescent="0.25">
      <c r="A66" s="219"/>
      <c r="B66" s="201">
        <v>5</v>
      </c>
      <c r="C66" s="202"/>
      <c r="D66" s="202"/>
      <c r="E66" s="202"/>
      <c r="F66" s="202"/>
      <c r="G66" s="204" t="str">
        <f t="shared" si="14"/>
        <v/>
      </c>
      <c r="H66" s="218"/>
    </row>
    <row r="67" spans="1:10" ht="15.75" thickBot="1" x14ac:dyDescent="0.3">
      <c r="A67" s="219"/>
      <c r="B67" s="201">
        <v>6</v>
      </c>
      <c r="C67" s="220"/>
      <c r="D67" s="220"/>
      <c r="E67" s="220"/>
      <c r="F67" s="220"/>
      <c r="G67" s="221" t="str">
        <f t="shared" si="14"/>
        <v/>
      </c>
      <c r="H67" s="222"/>
    </row>
    <row r="68" spans="1:10" ht="15.75" thickBot="1" x14ac:dyDescent="0.3">
      <c r="A68" s="212" t="s">
        <v>50</v>
      </c>
      <c r="B68" s="213"/>
      <c r="C68" s="214" t="e">
        <f>AVERAGE(C62:C67)</f>
        <v>#DIV/0!</v>
      </c>
      <c r="D68" s="214" t="e">
        <f t="shared" ref="D68:G68" si="15">AVERAGE(D62:D67)</f>
        <v>#DIV/0!</v>
      </c>
      <c r="E68" s="214" t="e">
        <f t="shared" si="15"/>
        <v>#DIV/0!</v>
      </c>
      <c r="F68" s="214" t="e">
        <f t="shared" si="15"/>
        <v>#DIV/0!</v>
      </c>
      <c r="G68" s="215" t="e">
        <f t="shared" si="15"/>
        <v>#DIV/0!</v>
      </c>
      <c r="H68" s="223" t="e">
        <f>($G$19-G68)/$G$19*100</f>
        <v>#DIV/0!</v>
      </c>
    </row>
    <row r="69" spans="1:10" ht="15.75" thickBot="1" x14ac:dyDescent="0.3">
      <c r="A69" s="224"/>
      <c r="B69" s="187"/>
      <c r="C69" s="3"/>
      <c r="D69" s="3"/>
      <c r="E69" s="3"/>
      <c r="F69" s="3"/>
      <c r="G69" s="3"/>
      <c r="H69" s="3"/>
      <c r="I69" s="3"/>
      <c r="J69" s="3"/>
    </row>
    <row r="70" spans="1:10" ht="15.75" thickBot="1" x14ac:dyDescent="0.3">
      <c r="A70" s="225" t="s">
        <v>102</v>
      </c>
      <c r="B70" s="226"/>
      <c r="C70" s="227" t="s">
        <v>54</v>
      </c>
      <c r="D70" s="228" t="str">
        <f>A20</f>
        <v>Conc 1</v>
      </c>
      <c r="E70" s="228" t="str">
        <f>A27</f>
        <v>Conc 2</v>
      </c>
      <c r="F70" s="228" t="str">
        <f>A34</f>
        <v>Conc 3</v>
      </c>
      <c r="G70" s="228" t="str">
        <f>A41</f>
        <v>Conc 4</v>
      </c>
      <c r="H70" s="228" t="str">
        <f>A48</f>
        <v>Conc 5</v>
      </c>
      <c r="I70" s="228" t="str">
        <f>A55</f>
        <v>Conc 6</v>
      </c>
      <c r="J70" s="228" t="str">
        <f>A62</f>
        <v>Conc 7</v>
      </c>
    </row>
    <row r="71" spans="1:10" ht="15" x14ac:dyDescent="0.25">
      <c r="A71" s="229" t="s">
        <v>103</v>
      </c>
      <c r="B71" s="230"/>
      <c r="C71" s="231"/>
      <c r="D71" s="231"/>
      <c r="E71" s="231"/>
      <c r="F71" s="231"/>
      <c r="G71" s="231"/>
      <c r="H71" s="231"/>
      <c r="I71" s="231"/>
      <c r="J71" s="231"/>
    </row>
    <row r="72" spans="1:10" ht="15.75" thickBot="1" x14ac:dyDescent="0.3">
      <c r="A72" s="232" t="s">
        <v>104</v>
      </c>
      <c r="B72" s="233"/>
      <c r="C72" s="234"/>
      <c r="D72" s="234"/>
      <c r="E72" s="234"/>
      <c r="F72" s="234"/>
      <c r="G72" s="234"/>
      <c r="H72" s="234"/>
      <c r="I72" s="234"/>
      <c r="J72" s="234"/>
    </row>
  </sheetData>
  <protectedRanges>
    <protectedRange sqref="D13:F18" name="Plage1_1"/>
  </protectedRanges>
  <mergeCells count="36">
    <mergeCell ref="A62:A67"/>
    <mergeCell ref="A68:B68"/>
    <mergeCell ref="A70:B70"/>
    <mergeCell ref="A71:B71"/>
    <mergeCell ref="A72:B72"/>
    <mergeCell ref="A41:A46"/>
    <mergeCell ref="A47:B47"/>
    <mergeCell ref="A48:A53"/>
    <mergeCell ref="A54:B54"/>
    <mergeCell ref="A55:A60"/>
    <mergeCell ref="A61:B61"/>
    <mergeCell ref="A20:A25"/>
    <mergeCell ref="A26:B26"/>
    <mergeCell ref="A27:A32"/>
    <mergeCell ref="A33:B33"/>
    <mergeCell ref="A34:A39"/>
    <mergeCell ref="A40:B40"/>
    <mergeCell ref="E9:J9"/>
    <mergeCell ref="A10:D10"/>
    <mergeCell ref="E10:J10"/>
    <mergeCell ref="A12:B12"/>
    <mergeCell ref="A13:A18"/>
    <mergeCell ref="A19:B19"/>
    <mergeCell ref="A5:D5"/>
    <mergeCell ref="E5:J5"/>
    <mergeCell ref="A6:D6"/>
    <mergeCell ref="E6:J6"/>
    <mergeCell ref="A7:D7"/>
    <mergeCell ref="E7:J7"/>
    <mergeCell ref="A1:J1"/>
    <mergeCell ref="A2:D2"/>
    <mergeCell ref="E2:J2"/>
    <mergeCell ref="A3:D3"/>
    <mergeCell ref="E3:J3"/>
    <mergeCell ref="A4:D4"/>
    <mergeCell ref="E4:J4"/>
  </mergeCells>
  <dataValidations count="3">
    <dataValidation type="list" allowBlank="1" showInputMessage="1" showErrorMessage="1" sqref="E9:J10" xr:uid="{B1338576-0911-4031-B0D7-BEB7423E92C9}">
      <formula1>" ,Oui , Non"</formula1>
    </dataValidation>
    <dataValidation type="list" allowBlank="1" showInputMessage="1" showErrorMessage="1" sqref="E3:J3" xr:uid="{5FF22E89-E72D-4F1A-A388-1204087EF32A}">
      <formula1>"Pseudokirchneriella subcapitata (=Raphidocelis subcapitata), Phaeodactylum tricornutum,Skeletonema costatum"</formula1>
    </dataValidation>
    <dataValidation type="list" allowBlank="1" showInputMessage="1" showErrorMessage="1" sqref="E2:J2" xr:uid="{62C7D5BB-D27D-4096-86FF-7FF42FE8D3F4}">
      <formula1>"NF EN ISO 8692,EN ISO 10253"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B139-F3DF-491A-931F-1DDD470D0939}">
  <sheetPr>
    <tabColor rgb="FFFF0000"/>
  </sheetPr>
  <dimension ref="A1:I53"/>
  <sheetViews>
    <sheetView workbookViewId="0">
      <selection sqref="A1:XFD3"/>
    </sheetView>
  </sheetViews>
  <sheetFormatPr baseColWidth="10" defaultColWidth="11.42578125" defaultRowHeight="12.75" x14ac:dyDescent="0.2"/>
  <cols>
    <col min="1" max="1" width="15.7109375" style="8" customWidth="1"/>
    <col min="2" max="2" width="11.42578125" style="8"/>
    <col min="3" max="4" width="23.7109375" style="8" customWidth="1"/>
    <col min="5" max="7" width="11.42578125" style="8"/>
    <col min="8" max="8" width="20.42578125" style="8" customWidth="1"/>
    <col min="9" max="9" width="17.5703125" style="8" customWidth="1"/>
    <col min="10" max="16384" width="11.42578125" style="8"/>
  </cols>
  <sheetData>
    <row r="1" spans="1:9" ht="16.5" thickBot="1" x14ac:dyDescent="0.25">
      <c r="A1" s="126" t="s">
        <v>125</v>
      </c>
      <c r="B1" s="127"/>
      <c r="C1" s="127"/>
      <c r="D1" s="127"/>
      <c r="E1" s="128"/>
    </row>
    <row r="2" spans="1:9" ht="15" x14ac:dyDescent="0.25">
      <c r="A2" s="246" t="s">
        <v>35</v>
      </c>
      <c r="B2" s="247"/>
      <c r="C2" s="248"/>
      <c r="D2" s="249"/>
      <c r="E2" s="250"/>
    </row>
    <row r="3" spans="1:9" ht="13.5" thickBot="1" x14ac:dyDescent="0.25">
      <c r="A3" s="251"/>
      <c r="B3" s="252"/>
      <c r="C3" s="252"/>
      <c r="D3" s="252"/>
      <c r="E3" s="253"/>
    </row>
    <row r="4" spans="1:9" ht="13.5" thickBot="1" x14ac:dyDescent="0.25"/>
    <row r="5" spans="1:9" ht="15.75" thickBot="1" x14ac:dyDescent="0.25">
      <c r="C5" s="4" t="s">
        <v>126</v>
      </c>
      <c r="D5" s="4" t="s">
        <v>127</v>
      </c>
    </row>
    <row r="6" spans="1:9" ht="15.75" thickBot="1" x14ac:dyDescent="0.25">
      <c r="A6" s="136" t="s">
        <v>52</v>
      </c>
      <c r="B6" s="137"/>
      <c r="C6" s="4" t="s">
        <v>128</v>
      </c>
      <c r="D6" s="4" t="s">
        <v>128</v>
      </c>
    </row>
    <row r="7" spans="1:9" ht="15" x14ac:dyDescent="0.25">
      <c r="A7" s="217" t="s">
        <v>55</v>
      </c>
      <c r="B7" s="254" t="s">
        <v>56</v>
      </c>
      <c r="C7" s="255"/>
      <c r="D7" s="256"/>
      <c r="H7" s="199"/>
      <c r="I7" s="257"/>
    </row>
    <row r="8" spans="1:9" ht="15" x14ac:dyDescent="0.25">
      <c r="A8" s="219"/>
      <c r="B8" s="258" t="s">
        <v>57</v>
      </c>
      <c r="C8" s="259"/>
      <c r="D8" s="260"/>
    </row>
    <row r="9" spans="1:9" ht="15.75" thickBot="1" x14ac:dyDescent="0.3">
      <c r="A9" s="232" t="s">
        <v>50</v>
      </c>
      <c r="B9" s="261"/>
      <c r="C9" s="262" t="e">
        <f>AVERAGE(C7:C8)</f>
        <v>#DIV/0!</v>
      </c>
      <c r="D9" s="263" t="e">
        <f>AVERAGE(D7:D8)</f>
        <v>#DIV/0!</v>
      </c>
    </row>
    <row r="10" spans="1:9" ht="15" x14ac:dyDescent="0.25">
      <c r="A10" s="217" t="s">
        <v>60</v>
      </c>
      <c r="B10" s="194" t="s">
        <v>56</v>
      </c>
      <c r="C10" s="255"/>
      <c r="D10" s="256"/>
    </row>
    <row r="11" spans="1:9" ht="15" x14ac:dyDescent="0.25">
      <c r="A11" s="219"/>
      <c r="B11" s="201" t="s">
        <v>57</v>
      </c>
      <c r="C11" s="259"/>
      <c r="D11" s="260"/>
    </row>
    <row r="12" spans="1:9" ht="15.75" thickBot="1" x14ac:dyDescent="0.3">
      <c r="A12" s="232" t="s">
        <v>50</v>
      </c>
      <c r="B12" s="233"/>
      <c r="C12" s="262" t="e">
        <f>AVERAGE(C10:C11)</f>
        <v>#DIV/0!</v>
      </c>
      <c r="D12" s="263" t="e">
        <f>AVERAGE(D10:D11)</f>
        <v>#DIV/0!</v>
      </c>
    </row>
    <row r="13" spans="1:9" ht="15" x14ac:dyDescent="0.25">
      <c r="A13" s="217" t="s">
        <v>61</v>
      </c>
      <c r="B13" s="194" t="s">
        <v>56</v>
      </c>
      <c r="C13" s="255"/>
      <c r="D13" s="256"/>
    </row>
    <row r="14" spans="1:9" ht="15" x14ac:dyDescent="0.25">
      <c r="A14" s="219"/>
      <c r="B14" s="201" t="s">
        <v>57</v>
      </c>
      <c r="C14" s="259"/>
      <c r="D14" s="260"/>
    </row>
    <row r="15" spans="1:9" ht="15.75" thickBot="1" x14ac:dyDescent="0.3">
      <c r="A15" s="232" t="s">
        <v>50</v>
      </c>
      <c r="B15" s="233"/>
      <c r="C15" s="262" t="e">
        <f>AVERAGE(C13:C14)</f>
        <v>#DIV/0!</v>
      </c>
      <c r="D15" s="263" t="e">
        <f>AVERAGE(D13:D14)</f>
        <v>#DIV/0!</v>
      </c>
    </row>
    <row r="16" spans="1:9" ht="15" x14ac:dyDescent="0.25">
      <c r="A16" s="217" t="s">
        <v>62</v>
      </c>
      <c r="B16" s="194" t="s">
        <v>56</v>
      </c>
      <c r="C16" s="255"/>
      <c r="D16" s="256"/>
    </row>
    <row r="17" spans="1:9" ht="15" x14ac:dyDescent="0.25">
      <c r="A17" s="219"/>
      <c r="B17" s="201" t="s">
        <v>57</v>
      </c>
      <c r="C17" s="259"/>
      <c r="D17" s="260"/>
    </row>
    <row r="18" spans="1:9" ht="15.75" thickBot="1" x14ac:dyDescent="0.3">
      <c r="A18" s="264" t="s">
        <v>50</v>
      </c>
      <c r="B18" s="265"/>
      <c r="C18" s="262" t="e">
        <f>AVERAGE(C16:C17)</f>
        <v>#DIV/0!</v>
      </c>
      <c r="D18" s="263" t="e">
        <f>AVERAGE(D16:D17)</f>
        <v>#DIV/0!</v>
      </c>
    </row>
    <row r="19" spans="1:9" ht="15" x14ac:dyDescent="0.25">
      <c r="A19" s="217" t="s">
        <v>63</v>
      </c>
      <c r="B19" s="194" t="s">
        <v>56</v>
      </c>
      <c r="C19" s="255"/>
      <c r="D19" s="256"/>
    </row>
    <row r="20" spans="1:9" ht="15" x14ac:dyDescent="0.25">
      <c r="A20" s="219"/>
      <c r="B20" s="201" t="s">
        <v>57</v>
      </c>
      <c r="C20" s="259"/>
      <c r="D20" s="260"/>
    </row>
    <row r="21" spans="1:9" ht="15.75" thickBot="1" x14ac:dyDescent="0.3">
      <c r="A21" s="232" t="s">
        <v>50</v>
      </c>
      <c r="B21" s="233"/>
      <c r="C21" s="262" t="e">
        <f>AVERAGE(C19:C20)</f>
        <v>#DIV/0!</v>
      </c>
      <c r="D21" s="263" t="e">
        <f>AVERAGE(D19:D20)</f>
        <v>#DIV/0!</v>
      </c>
    </row>
    <row r="22" spans="1:9" ht="15" x14ac:dyDescent="0.25">
      <c r="A22" s="217" t="s">
        <v>64</v>
      </c>
      <c r="B22" s="194" t="s">
        <v>56</v>
      </c>
      <c r="C22" s="255"/>
      <c r="D22" s="256"/>
    </row>
    <row r="23" spans="1:9" ht="15" x14ac:dyDescent="0.25">
      <c r="A23" s="219"/>
      <c r="B23" s="201" t="s">
        <v>57</v>
      </c>
      <c r="C23" s="259"/>
      <c r="D23" s="260"/>
    </row>
    <row r="24" spans="1:9" ht="15.75" thickBot="1" x14ac:dyDescent="0.3">
      <c r="A24" s="264" t="s">
        <v>50</v>
      </c>
      <c r="B24" s="265"/>
      <c r="C24" s="262" t="e">
        <f>AVERAGE(C22:C23)</f>
        <v>#DIV/0!</v>
      </c>
      <c r="D24" s="263" t="e">
        <f>AVERAGE(D22:D23)</f>
        <v>#DIV/0!</v>
      </c>
    </row>
    <row r="25" spans="1:9" ht="15" x14ac:dyDescent="0.25">
      <c r="A25" s="217" t="s">
        <v>65</v>
      </c>
      <c r="B25" s="194" t="s">
        <v>56</v>
      </c>
      <c r="C25" s="255"/>
      <c r="D25" s="256"/>
    </row>
    <row r="26" spans="1:9" ht="15" x14ac:dyDescent="0.25">
      <c r="A26" s="219"/>
      <c r="B26" s="201" t="s">
        <v>57</v>
      </c>
      <c r="C26" s="259"/>
      <c r="D26" s="260"/>
    </row>
    <row r="27" spans="1:9" ht="15.75" thickBot="1" x14ac:dyDescent="0.3">
      <c r="A27" s="264" t="s">
        <v>50</v>
      </c>
      <c r="B27" s="265"/>
      <c r="C27" s="262" t="e">
        <f>AVERAGE(C25:C26)</f>
        <v>#DIV/0!</v>
      </c>
      <c r="D27" s="263" t="e">
        <f>AVERAGE(D25:D26)</f>
        <v>#DIV/0!</v>
      </c>
    </row>
    <row r="29" spans="1:9" ht="13.5" thickBot="1" x14ac:dyDescent="0.25"/>
    <row r="30" spans="1:9" s="10" customFormat="1" x14ac:dyDescent="0.2">
      <c r="A30" s="27" t="s">
        <v>68</v>
      </c>
      <c r="B30" s="28"/>
      <c r="C30" s="28"/>
      <c r="D30" s="28"/>
      <c r="E30" s="28"/>
      <c r="F30" s="28"/>
      <c r="G30" s="28"/>
      <c r="H30" s="28"/>
      <c r="I30" s="29"/>
    </row>
    <row r="31" spans="1:9" s="10" customFormat="1" x14ac:dyDescent="0.2">
      <c r="A31" s="30"/>
      <c r="B31" s="31"/>
      <c r="C31" s="31"/>
      <c r="D31" s="31"/>
      <c r="E31" s="31"/>
      <c r="F31" s="31"/>
      <c r="G31" s="31"/>
      <c r="H31" s="31"/>
      <c r="I31" s="32"/>
    </row>
    <row r="32" spans="1:9" s="10" customFormat="1" x14ac:dyDescent="0.2">
      <c r="A32" s="30"/>
      <c r="B32" s="31"/>
      <c r="C32" s="31"/>
      <c r="D32" s="31"/>
      <c r="E32" s="31"/>
      <c r="F32" s="31"/>
      <c r="G32" s="31"/>
      <c r="H32" s="31"/>
      <c r="I32" s="32"/>
    </row>
    <row r="33" spans="1:9" s="10" customFormat="1" x14ac:dyDescent="0.2">
      <c r="A33" s="30"/>
      <c r="B33" s="31"/>
      <c r="C33" s="31"/>
      <c r="D33" s="31"/>
      <c r="E33" s="31"/>
      <c r="F33" s="31"/>
      <c r="G33" s="31"/>
      <c r="H33" s="31"/>
      <c r="I33" s="32"/>
    </row>
    <row r="34" spans="1:9" s="10" customFormat="1" x14ac:dyDescent="0.2">
      <c r="A34" s="30"/>
      <c r="B34" s="31"/>
      <c r="C34" s="31"/>
      <c r="D34" s="31"/>
      <c r="E34" s="31"/>
      <c r="F34" s="31"/>
      <c r="G34" s="31"/>
      <c r="H34" s="31"/>
      <c r="I34" s="32"/>
    </row>
    <row r="35" spans="1:9" s="10" customFormat="1" x14ac:dyDescent="0.2">
      <c r="A35" s="30"/>
      <c r="B35" s="31"/>
      <c r="C35" s="31"/>
      <c r="D35" s="31"/>
      <c r="E35" s="31"/>
      <c r="F35" s="31"/>
      <c r="G35" s="31"/>
      <c r="H35" s="31"/>
      <c r="I35" s="32"/>
    </row>
    <row r="36" spans="1:9" s="10" customFormat="1" x14ac:dyDescent="0.2">
      <c r="A36" s="30"/>
      <c r="B36" s="31"/>
      <c r="C36" s="31"/>
      <c r="D36" s="31"/>
      <c r="E36" s="31"/>
      <c r="F36" s="31"/>
      <c r="G36" s="31"/>
      <c r="H36" s="31"/>
      <c r="I36" s="32"/>
    </row>
    <row r="37" spans="1:9" s="10" customFormat="1" x14ac:dyDescent="0.2">
      <c r="A37" s="30"/>
      <c r="B37" s="31"/>
      <c r="C37" s="31"/>
      <c r="D37" s="31"/>
      <c r="E37" s="31"/>
      <c r="F37" s="31"/>
      <c r="G37" s="31"/>
      <c r="H37" s="31"/>
      <c r="I37" s="32"/>
    </row>
    <row r="38" spans="1:9" s="10" customFormat="1" x14ac:dyDescent="0.2">
      <c r="A38" s="30"/>
      <c r="B38" s="31"/>
      <c r="C38" s="31"/>
      <c r="D38" s="31"/>
      <c r="E38" s="31"/>
      <c r="F38" s="31"/>
      <c r="G38" s="31"/>
      <c r="H38" s="31"/>
      <c r="I38" s="32"/>
    </row>
    <row r="39" spans="1:9" s="10" customFormat="1" x14ac:dyDescent="0.2">
      <c r="A39" s="30"/>
      <c r="B39" s="31"/>
      <c r="C39" s="31"/>
      <c r="D39" s="31"/>
      <c r="E39" s="31"/>
      <c r="F39" s="31"/>
      <c r="G39" s="31"/>
      <c r="H39" s="31"/>
      <c r="I39" s="32"/>
    </row>
    <row r="40" spans="1:9" s="10" customFormat="1" x14ac:dyDescent="0.2">
      <c r="A40" s="30"/>
      <c r="B40" s="31"/>
      <c r="C40" s="31"/>
      <c r="D40" s="31"/>
      <c r="E40" s="31"/>
      <c r="F40" s="31"/>
      <c r="G40" s="31"/>
      <c r="H40" s="31"/>
      <c r="I40" s="32"/>
    </row>
    <row r="41" spans="1:9" s="10" customFormat="1" x14ac:dyDescent="0.2">
      <c r="A41" s="30"/>
      <c r="B41" s="31"/>
      <c r="C41" s="31"/>
      <c r="D41" s="31"/>
      <c r="E41" s="31"/>
      <c r="F41" s="31"/>
      <c r="G41" s="31"/>
      <c r="H41" s="31"/>
      <c r="I41" s="32"/>
    </row>
    <row r="42" spans="1:9" s="10" customFormat="1" ht="13.5" thickBot="1" x14ac:dyDescent="0.25">
      <c r="A42" s="33"/>
      <c r="B42" s="34"/>
      <c r="C42" s="34"/>
      <c r="D42" s="34"/>
      <c r="E42" s="34"/>
      <c r="F42" s="34"/>
      <c r="G42" s="34"/>
      <c r="H42" s="34"/>
      <c r="I42" s="35"/>
    </row>
    <row r="52" spans="8:8" x14ac:dyDescent="0.2">
      <c r="H52" s="266"/>
    </row>
    <row r="53" spans="8:8" x14ac:dyDescent="0.2">
      <c r="H53" s="266"/>
    </row>
  </sheetData>
  <mergeCells count="15">
    <mergeCell ref="A21:B21"/>
    <mergeCell ref="A22:A23"/>
    <mergeCell ref="A25:A26"/>
    <mergeCell ref="A10:A11"/>
    <mergeCell ref="A12:B12"/>
    <mergeCell ref="A13:A14"/>
    <mergeCell ref="A15:B15"/>
    <mergeCell ref="A16:A17"/>
    <mergeCell ref="A19:A20"/>
    <mergeCell ref="A1:E1"/>
    <mergeCell ref="A2:C2"/>
    <mergeCell ref="D2:E2"/>
    <mergeCell ref="A6:B6"/>
    <mergeCell ref="A7:A8"/>
    <mergeCell ref="A9:B9"/>
  </mergeCells>
  <dataValidations count="1">
    <dataValidation type="list" allowBlank="1" showInputMessage="1" showErrorMessage="1" sqref="D2:E2" xr:uid="{EF960D63-75BB-4791-BD20-6B2166972B09}">
      <formula1>"NF EN ISO 11348-1,NF EN ISO 11348-2,NF EN ISO 11348-3"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97E32-60A4-41B0-B5AD-E5A54EC3AC8E}">
  <sheetPr>
    <tabColor rgb="FFFF0000"/>
  </sheetPr>
  <dimension ref="A1:AE55"/>
  <sheetViews>
    <sheetView workbookViewId="0">
      <selection activeCell="K40" sqref="K40"/>
    </sheetView>
  </sheetViews>
  <sheetFormatPr baseColWidth="10" defaultRowHeight="12.75" x14ac:dyDescent="0.2"/>
  <cols>
    <col min="1" max="1" width="75.28515625" bestFit="1" customWidth="1"/>
  </cols>
  <sheetData>
    <row r="1" spans="1:31" s="8" customFormat="1" ht="16.5" thickBot="1" x14ac:dyDescent="0.25">
      <c r="A1" s="273" t="s">
        <v>134</v>
      </c>
      <c r="B1" s="308"/>
      <c r="C1" s="308"/>
      <c r="D1" s="308"/>
      <c r="E1" s="308"/>
      <c r="F1" s="308"/>
      <c r="G1" s="308"/>
      <c r="H1" s="309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</row>
    <row r="2" spans="1:31" s="8" customFormat="1" ht="15" x14ac:dyDescent="0.25">
      <c r="A2" s="310" t="s">
        <v>35</v>
      </c>
      <c r="B2" s="311"/>
      <c r="C2" s="311"/>
      <c r="D2" s="311"/>
      <c r="E2" s="312" t="s">
        <v>131</v>
      </c>
      <c r="F2" s="312"/>
      <c r="G2" s="312"/>
      <c r="H2" s="313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</row>
    <row r="3" spans="1:31" s="8" customFormat="1" ht="15" x14ac:dyDescent="0.2">
      <c r="A3" s="314" t="s">
        <v>37</v>
      </c>
      <c r="B3" s="315"/>
      <c r="C3" s="315"/>
      <c r="D3" s="315"/>
      <c r="E3" s="316" t="s">
        <v>135</v>
      </c>
      <c r="F3" s="316"/>
      <c r="G3" s="316"/>
      <c r="H3" s="317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</row>
    <row r="4" spans="1:31" ht="15" x14ac:dyDescent="0.2">
      <c r="A4" s="318" t="s">
        <v>86</v>
      </c>
      <c r="B4" s="319"/>
      <c r="C4" s="319"/>
      <c r="D4" s="320"/>
      <c r="E4" s="321"/>
      <c r="F4" s="321"/>
      <c r="G4" s="321"/>
      <c r="H4" s="322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5"/>
      <c r="W4" s="275"/>
      <c r="X4" s="275"/>
      <c r="Y4" s="275"/>
      <c r="Z4" s="275"/>
      <c r="AA4" s="275"/>
      <c r="AB4" s="275"/>
      <c r="AC4" s="275"/>
      <c r="AD4" s="275"/>
      <c r="AE4" s="275"/>
    </row>
    <row r="5" spans="1:31" ht="15" x14ac:dyDescent="0.2">
      <c r="A5" s="318" t="s">
        <v>87</v>
      </c>
      <c r="B5" s="319"/>
      <c r="C5" s="319"/>
      <c r="D5" s="320"/>
      <c r="E5" s="321"/>
      <c r="F5" s="321"/>
      <c r="G5" s="321"/>
      <c r="H5" s="322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</row>
    <row r="6" spans="1:31" ht="15.75" thickBot="1" x14ac:dyDescent="0.25">
      <c r="A6" s="323" t="s">
        <v>88</v>
      </c>
      <c r="B6" s="324"/>
      <c r="C6" s="324"/>
      <c r="D6" s="325"/>
      <c r="E6" s="326"/>
      <c r="F6" s="327"/>
      <c r="G6" s="327"/>
      <c r="H6" s="328"/>
      <c r="I6" s="275"/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  <c r="Z6" s="275"/>
      <c r="AA6" s="275"/>
      <c r="AB6" s="275"/>
      <c r="AC6" s="275"/>
      <c r="AD6" s="275"/>
      <c r="AE6" s="275"/>
    </row>
    <row r="7" spans="1:31" ht="13.5" thickBot="1" x14ac:dyDescent="0.25">
      <c r="A7" s="275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</row>
    <row r="8" spans="1:31" ht="60.75" thickBot="1" x14ac:dyDescent="0.25">
      <c r="A8" s="329" t="s">
        <v>52</v>
      </c>
      <c r="B8" s="330"/>
      <c r="C8" s="277" t="s">
        <v>136</v>
      </c>
      <c r="D8" s="277" t="s">
        <v>137</v>
      </c>
      <c r="E8" s="277" t="s">
        <v>138</v>
      </c>
      <c r="F8" s="289" t="s">
        <v>99</v>
      </c>
      <c r="G8" s="288"/>
      <c r="H8" s="288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  <c r="Z8" s="275"/>
      <c r="AA8" s="275"/>
      <c r="AB8" s="275"/>
      <c r="AC8" s="275"/>
      <c r="AD8" s="278"/>
      <c r="AE8" s="278"/>
    </row>
    <row r="9" spans="1:31" ht="15" x14ac:dyDescent="0.25">
      <c r="A9" s="272" t="s">
        <v>101</v>
      </c>
      <c r="B9" s="290">
        <v>1</v>
      </c>
      <c r="C9" s="291"/>
      <c r="D9" s="291"/>
      <c r="E9" s="292" t="str">
        <f>IF(ISNUMBER(D9),(LN(D9)-LN(C9))/7,"")</f>
        <v/>
      </c>
      <c r="F9" s="293"/>
      <c r="G9" s="288"/>
      <c r="H9" s="279" t="s">
        <v>68</v>
      </c>
      <c r="I9" s="280"/>
      <c r="J9" s="280"/>
      <c r="K9" s="280"/>
      <c r="L9" s="280"/>
      <c r="M9" s="280"/>
      <c r="N9" s="280"/>
      <c r="O9" s="280"/>
      <c r="P9" s="281"/>
      <c r="Q9" s="275"/>
      <c r="R9" s="275"/>
      <c r="S9" s="275"/>
      <c r="T9" s="275"/>
      <c r="U9" s="275"/>
      <c r="V9" s="275"/>
      <c r="W9" s="275"/>
      <c r="X9" s="275"/>
      <c r="Y9" s="275"/>
      <c r="Z9" s="275"/>
      <c r="AA9" s="275"/>
      <c r="AB9" s="275"/>
      <c r="AC9" s="275"/>
      <c r="AD9" s="278"/>
      <c r="AE9" s="278"/>
    </row>
    <row r="10" spans="1:31" ht="15" x14ac:dyDescent="0.25">
      <c r="A10" s="274"/>
      <c r="B10" s="294">
        <v>2</v>
      </c>
      <c r="C10" s="291"/>
      <c r="D10" s="291"/>
      <c r="E10" s="292" t="str">
        <f t="shared" ref="E10:E12" si="0">IF(ISNUMBER(D10),(LN(D10)-LN(C10))/7,"")</f>
        <v/>
      </c>
      <c r="F10" s="295"/>
      <c r="G10" s="288"/>
      <c r="H10" s="282"/>
      <c r="I10" s="283"/>
      <c r="J10" s="283"/>
      <c r="K10" s="283"/>
      <c r="L10" s="283"/>
      <c r="M10" s="283"/>
      <c r="N10" s="283"/>
      <c r="O10" s="283"/>
      <c r="P10" s="284"/>
      <c r="Q10" s="275"/>
      <c r="R10" s="275"/>
      <c r="S10" s="275"/>
      <c r="T10" s="275"/>
      <c r="U10" s="275"/>
      <c r="V10" s="275"/>
      <c r="W10" s="275"/>
      <c r="X10" s="275"/>
      <c r="Y10" s="275"/>
      <c r="Z10" s="275"/>
      <c r="AA10" s="275"/>
      <c r="AB10" s="275"/>
      <c r="AC10" s="275"/>
      <c r="AD10" s="278"/>
      <c r="AE10" s="278"/>
    </row>
    <row r="11" spans="1:31" ht="15" x14ac:dyDescent="0.25">
      <c r="A11" s="274"/>
      <c r="B11" s="294">
        <v>3</v>
      </c>
      <c r="C11" s="291"/>
      <c r="D11" s="291"/>
      <c r="E11" s="292" t="str">
        <f t="shared" si="0"/>
        <v/>
      </c>
      <c r="F11" s="295"/>
      <c r="G11" s="288"/>
      <c r="H11" s="282"/>
      <c r="I11" s="283"/>
      <c r="J11" s="283"/>
      <c r="K11" s="283"/>
      <c r="L11" s="283"/>
      <c r="M11" s="283"/>
      <c r="N11" s="283"/>
      <c r="O11" s="283"/>
      <c r="P11" s="284"/>
      <c r="Q11" s="275"/>
      <c r="R11" s="275"/>
      <c r="S11" s="275"/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8"/>
      <c r="AE11" s="278"/>
    </row>
    <row r="12" spans="1:31" ht="15.75" thickBot="1" x14ac:dyDescent="0.3">
      <c r="A12" s="274"/>
      <c r="B12" s="294">
        <v>4</v>
      </c>
      <c r="C12" s="291"/>
      <c r="D12" s="291"/>
      <c r="E12" s="292" t="str">
        <f t="shared" si="0"/>
        <v/>
      </c>
      <c r="F12" s="295"/>
      <c r="G12" s="288"/>
      <c r="H12" s="282"/>
      <c r="I12" s="283"/>
      <c r="J12" s="283"/>
      <c r="K12" s="283"/>
      <c r="L12" s="283"/>
      <c r="M12" s="283"/>
      <c r="N12" s="283"/>
      <c r="O12" s="283"/>
      <c r="P12" s="284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8"/>
      <c r="AE12" s="278"/>
    </row>
    <row r="13" spans="1:31" ht="15.75" thickBot="1" x14ac:dyDescent="0.3">
      <c r="A13" s="331" t="s">
        <v>50</v>
      </c>
      <c r="B13" s="332"/>
      <c r="C13" s="296" t="e">
        <f>AVERAGE(C9:C12)</f>
        <v>#DIV/0!</v>
      </c>
      <c r="D13" s="296" t="e">
        <f>AVERAGE(D9:D12)</f>
        <v>#DIV/0!</v>
      </c>
      <c r="E13" s="296" t="e">
        <f>AVERAGE(E9:E12)</f>
        <v>#DIV/0!</v>
      </c>
      <c r="F13" s="297"/>
      <c r="G13" s="288"/>
      <c r="H13" s="282"/>
      <c r="I13" s="283"/>
      <c r="J13" s="283"/>
      <c r="K13" s="283"/>
      <c r="L13" s="283"/>
      <c r="M13" s="283"/>
      <c r="N13" s="283"/>
      <c r="O13" s="283"/>
      <c r="P13" s="284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8"/>
      <c r="AE13" s="278"/>
    </row>
    <row r="14" spans="1:31" ht="15" x14ac:dyDescent="0.25">
      <c r="A14" s="217" t="s">
        <v>55</v>
      </c>
      <c r="B14" s="290">
        <v>1</v>
      </c>
      <c r="C14" s="291"/>
      <c r="D14" s="291"/>
      <c r="E14" s="292" t="str">
        <f t="shared" ref="E14:E17" si="1">IF(ISNUMBER(D14),(LN(D14)-LN(C14))/7,"")</f>
        <v/>
      </c>
      <c r="F14" s="298"/>
      <c r="G14" s="288"/>
      <c r="H14" s="282"/>
      <c r="I14" s="283"/>
      <c r="J14" s="283"/>
      <c r="K14" s="283"/>
      <c r="L14" s="283"/>
      <c r="M14" s="283"/>
      <c r="N14" s="283"/>
      <c r="O14" s="283"/>
      <c r="P14" s="284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8"/>
      <c r="AE14" s="278"/>
    </row>
    <row r="15" spans="1:31" ht="15" x14ac:dyDescent="0.25">
      <c r="A15" s="219"/>
      <c r="B15" s="294">
        <v>2</v>
      </c>
      <c r="C15" s="291"/>
      <c r="D15" s="291"/>
      <c r="E15" s="292" t="str">
        <f t="shared" si="1"/>
        <v/>
      </c>
      <c r="F15" s="298"/>
      <c r="G15" s="288"/>
      <c r="H15" s="282"/>
      <c r="I15" s="283"/>
      <c r="J15" s="283"/>
      <c r="K15" s="283"/>
      <c r="L15" s="283"/>
      <c r="M15" s="283"/>
      <c r="N15" s="283"/>
      <c r="O15" s="283"/>
      <c r="P15" s="284"/>
      <c r="Q15" s="275"/>
      <c r="R15" s="275"/>
      <c r="S15" s="275"/>
      <c r="T15" s="275"/>
      <c r="U15" s="275"/>
      <c r="V15" s="275"/>
      <c r="W15" s="275"/>
      <c r="X15" s="275"/>
      <c r="Y15" s="275"/>
      <c r="Z15" s="275"/>
      <c r="AA15" s="275"/>
      <c r="AB15" s="275"/>
      <c r="AC15" s="275"/>
      <c r="AD15" s="278"/>
      <c r="AE15" s="278"/>
    </row>
    <row r="16" spans="1:31" ht="15" x14ac:dyDescent="0.25">
      <c r="A16" s="219"/>
      <c r="B16" s="294">
        <v>3</v>
      </c>
      <c r="C16" s="291"/>
      <c r="D16" s="291"/>
      <c r="E16" s="292" t="str">
        <f t="shared" si="1"/>
        <v/>
      </c>
      <c r="F16" s="298"/>
      <c r="G16" s="288"/>
      <c r="H16" s="282"/>
      <c r="I16" s="283"/>
      <c r="J16" s="283"/>
      <c r="K16" s="283"/>
      <c r="L16" s="283"/>
      <c r="M16" s="283"/>
      <c r="N16" s="283"/>
      <c r="O16" s="283"/>
      <c r="P16" s="284"/>
      <c r="Q16" s="275"/>
      <c r="R16" s="275"/>
      <c r="S16" s="275"/>
      <c r="T16" s="275"/>
      <c r="U16" s="275"/>
      <c r="V16" s="275"/>
      <c r="W16" s="275"/>
      <c r="X16" s="275"/>
      <c r="Y16" s="275"/>
      <c r="Z16" s="275"/>
      <c r="AA16" s="275"/>
      <c r="AB16" s="275"/>
      <c r="AC16" s="275"/>
      <c r="AD16" s="278"/>
      <c r="AE16" s="278"/>
    </row>
    <row r="17" spans="1:31" ht="15.75" thickBot="1" x14ac:dyDescent="0.3">
      <c r="A17" s="219"/>
      <c r="B17" s="294">
        <v>4</v>
      </c>
      <c r="C17" s="291"/>
      <c r="D17" s="291"/>
      <c r="E17" s="292" t="str">
        <f t="shared" si="1"/>
        <v/>
      </c>
      <c r="F17" s="298"/>
      <c r="G17" s="288"/>
      <c r="H17" s="285"/>
      <c r="I17" s="286"/>
      <c r="J17" s="286"/>
      <c r="K17" s="286"/>
      <c r="L17" s="286"/>
      <c r="M17" s="286"/>
      <c r="N17" s="286"/>
      <c r="O17" s="286"/>
      <c r="P17" s="287"/>
      <c r="Q17" s="275"/>
      <c r="R17" s="275"/>
      <c r="S17" s="275"/>
      <c r="T17" s="275"/>
      <c r="U17" s="275"/>
      <c r="V17" s="275"/>
      <c r="W17" s="275"/>
      <c r="X17" s="275"/>
      <c r="Y17" s="275"/>
      <c r="Z17" s="275"/>
      <c r="AA17" s="275"/>
      <c r="AB17" s="275"/>
      <c r="AC17" s="275"/>
      <c r="AD17" s="278"/>
      <c r="AE17" s="278"/>
    </row>
    <row r="18" spans="1:31" ht="15.75" thickBot="1" x14ac:dyDescent="0.3">
      <c r="A18" s="331" t="s">
        <v>50</v>
      </c>
      <c r="B18" s="332"/>
      <c r="C18" s="296" t="e">
        <f>AVERAGE(C14:C17)</f>
        <v>#DIV/0!</v>
      </c>
      <c r="D18" s="296" t="e">
        <f>AVERAGE(D14:D17)</f>
        <v>#DIV/0!</v>
      </c>
      <c r="E18" s="296" t="e">
        <f>AVERAGE(E14:E17)</f>
        <v>#DIV/0!</v>
      </c>
      <c r="F18" s="296" t="e">
        <f>($E$13-E18)/$E$13*100</f>
        <v>#DIV/0!</v>
      </c>
      <c r="G18" s="288"/>
      <c r="H18" s="288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  <c r="AA18" s="275"/>
      <c r="AB18" s="275"/>
      <c r="AC18" s="275"/>
      <c r="AD18" s="278"/>
      <c r="AE18" s="278"/>
    </row>
    <row r="19" spans="1:31" ht="15" x14ac:dyDescent="0.25">
      <c r="A19" s="217" t="s">
        <v>60</v>
      </c>
      <c r="B19" s="290">
        <v>1</v>
      </c>
      <c r="C19" s="291"/>
      <c r="D19" s="291"/>
      <c r="E19" s="292" t="str">
        <f t="shared" ref="E19:E22" si="2">IF(ISNUMBER(D19),(LN(D19)-LN(C19))/7,"")</f>
        <v/>
      </c>
      <c r="F19" s="299"/>
      <c r="G19" s="288"/>
      <c r="H19" s="288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  <c r="AA19" s="275"/>
      <c r="AB19" s="275"/>
      <c r="AC19" s="275"/>
      <c r="AD19" s="278"/>
      <c r="AE19" s="278"/>
    </row>
    <row r="20" spans="1:31" ht="15" x14ac:dyDescent="0.25">
      <c r="A20" s="219"/>
      <c r="B20" s="294">
        <v>2</v>
      </c>
      <c r="C20" s="291"/>
      <c r="D20" s="291"/>
      <c r="E20" s="292" t="str">
        <f t="shared" si="2"/>
        <v/>
      </c>
      <c r="F20" s="299"/>
      <c r="G20" s="288"/>
      <c r="H20" s="288"/>
      <c r="I20" s="275"/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8"/>
      <c r="AE20" s="278"/>
    </row>
    <row r="21" spans="1:31" ht="15" x14ac:dyDescent="0.25">
      <c r="A21" s="219"/>
      <c r="B21" s="294">
        <v>3</v>
      </c>
      <c r="C21" s="291"/>
      <c r="D21" s="291"/>
      <c r="E21" s="292" t="str">
        <f t="shared" si="2"/>
        <v/>
      </c>
      <c r="F21" s="299"/>
      <c r="G21" s="288"/>
      <c r="H21" s="288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8"/>
      <c r="AE21" s="278"/>
    </row>
    <row r="22" spans="1:31" ht="15.75" thickBot="1" x14ac:dyDescent="0.3">
      <c r="A22" s="219"/>
      <c r="B22" s="294">
        <v>4</v>
      </c>
      <c r="C22" s="291"/>
      <c r="D22" s="291"/>
      <c r="E22" s="292" t="str">
        <f t="shared" si="2"/>
        <v/>
      </c>
      <c r="F22" s="299"/>
      <c r="G22" s="288"/>
      <c r="H22" s="288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75"/>
      <c r="AA22" s="275"/>
      <c r="AB22" s="275"/>
      <c r="AC22" s="275"/>
      <c r="AD22" s="278"/>
      <c r="AE22" s="278"/>
    </row>
    <row r="23" spans="1:31" ht="15.75" thickBot="1" x14ac:dyDescent="0.3">
      <c r="A23" s="331" t="s">
        <v>50</v>
      </c>
      <c r="B23" s="332"/>
      <c r="C23" s="296" t="e">
        <f>AVERAGE(C19:C22)</f>
        <v>#DIV/0!</v>
      </c>
      <c r="D23" s="296" t="e">
        <f>AVERAGE(D19:D22)</f>
        <v>#DIV/0!</v>
      </c>
      <c r="E23" s="296" t="e">
        <f>AVERAGE(E19:E22)</f>
        <v>#DIV/0!</v>
      </c>
      <c r="F23" s="296" t="e">
        <f>($E$13-E23)/$E$13*100</f>
        <v>#DIV/0!</v>
      </c>
      <c r="G23" s="288"/>
      <c r="H23" s="288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75"/>
      <c r="AA23" s="275"/>
      <c r="AB23" s="275"/>
      <c r="AC23" s="275"/>
      <c r="AD23" s="278"/>
      <c r="AE23" s="278"/>
    </row>
    <row r="24" spans="1:31" ht="15" x14ac:dyDescent="0.25">
      <c r="A24" s="217" t="s">
        <v>61</v>
      </c>
      <c r="B24" s="290">
        <v>1</v>
      </c>
      <c r="C24" s="291"/>
      <c r="D24" s="291"/>
      <c r="E24" s="292" t="str">
        <f>IF(ISNUMBER(D24),(LN(D24)-LN(C24))/7,"")</f>
        <v/>
      </c>
      <c r="F24" s="298"/>
      <c r="G24" s="288"/>
      <c r="H24" s="288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8"/>
      <c r="AE24" s="278"/>
    </row>
    <row r="25" spans="1:31" ht="15" x14ac:dyDescent="0.25">
      <c r="A25" s="219"/>
      <c r="B25" s="294">
        <v>2</v>
      </c>
      <c r="C25" s="291"/>
      <c r="D25" s="291"/>
      <c r="E25" s="292" t="str">
        <f>IF(ISNUMBER(D25),(LN(D25)-LN(C25))/7,"")</f>
        <v/>
      </c>
      <c r="F25" s="298"/>
      <c r="G25" s="288"/>
      <c r="H25" s="288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75"/>
      <c r="AA25" s="275"/>
      <c r="AB25" s="275"/>
      <c r="AC25" s="275"/>
      <c r="AD25" s="278"/>
      <c r="AE25" s="278"/>
    </row>
    <row r="26" spans="1:31" ht="15" x14ac:dyDescent="0.25">
      <c r="A26" s="219"/>
      <c r="B26" s="294">
        <v>3</v>
      </c>
      <c r="C26" s="291"/>
      <c r="D26" s="291"/>
      <c r="E26" s="292" t="str">
        <f>IF(ISNUMBER(D26),(LN(D26)-LN(C26))/7,"")</f>
        <v/>
      </c>
      <c r="F26" s="298"/>
      <c r="G26" s="288"/>
      <c r="H26" s="288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8"/>
      <c r="AE26" s="278"/>
    </row>
    <row r="27" spans="1:31" ht="15.75" thickBot="1" x14ac:dyDescent="0.3">
      <c r="A27" s="219"/>
      <c r="B27" s="294">
        <v>4</v>
      </c>
      <c r="C27" s="291"/>
      <c r="D27" s="291"/>
      <c r="E27" s="292" t="str">
        <f>IF(ISNUMBER(D27),(LN(D27)-LN(C27))/7,"")</f>
        <v/>
      </c>
      <c r="F27" s="298"/>
      <c r="G27" s="288"/>
      <c r="H27" s="288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75"/>
      <c r="AA27" s="275"/>
      <c r="AB27" s="275"/>
      <c r="AC27" s="275"/>
      <c r="AD27" s="278"/>
      <c r="AE27" s="278"/>
    </row>
    <row r="28" spans="1:31" ht="15.75" thickBot="1" x14ac:dyDescent="0.3">
      <c r="A28" s="331" t="s">
        <v>50</v>
      </c>
      <c r="B28" s="332"/>
      <c r="C28" s="296" t="e">
        <f>AVERAGE(C24:C27)</f>
        <v>#DIV/0!</v>
      </c>
      <c r="D28" s="296" t="e">
        <f>AVERAGE(D24:D27)</f>
        <v>#DIV/0!</v>
      </c>
      <c r="E28" s="296" t="e">
        <f>AVERAGE(E24:E27)</f>
        <v>#DIV/0!</v>
      </c>
      <c r="F28" s="296" t="e">
        <f>($E$13-E28)/$E$13*100</f>
        <v>#DIV/0!</v>
      </c>
      <c r="G28" s="288"/>
      <c r="H28" s="288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75"/>
      <c r="AA28" s="275"/>
      <c r="AB28" s="275"/>
      <c r="AC28" s="275"/>
      <c r="AD28" s="278"/>
      <c r="AE28" s="278"/>
    </row>
    <row r="29" spans="1:31" ht="15" x14ac:dyDescent="0.25">
      <c r="A29" s="217" t="s">
        <v>62</v>
      </c>
      <c r="B29" s="290">
        <v>1</v>
      </c>
      <c r="C29" s="291"/>
      <c r="D29" s="291"/>
      <c r="E29" s="292" t="str">
        <f>IF(ISNUMBER(D29),(LN(D29)-LN(C29))/7,"")</f>
        <v/>
      </c>
      <c r="F29" s="298"/>
      <c r="G29" s="288"/>
      <c r="H29" s="288"/>
      <c r="I29" s="275"/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  <c r="AA29" s="275"/>
      <c r="AB29" s="275"/>
      <c r="AC29" s="275"/>
      <c r="AD29" s="278"/>
      <c r="AE29" s="278"/>
    </row>
    <row r="30" spans="1:31" ht="15" x14ac:dyDescent="0.25">
      <c r="A30" s="219"/>
      <c r="B30" s="294">
        <v>2</v>
      </c>
      <c r="C30" s="291"/>
      <c r="D30" s="291"/>
      <c r="E30" s="292" t="str">
        <f>IF(ISNUMBER(D30),(LN(D30)-LN(C30))/7,"")</f>
        <v/>
      </c>
      <c r="F30" s="298"/>
      <c r="G30" s="288"/>
      <c r="H30" s="288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  <c r="AA30" s="275"/>
      <c r="AB30" s="275"/>
      <c r="AC30" s="275"/>
      <c r="AD30" s="278"/>
      <c r="AE30" s="278"/>
    </row>
    <row r="31" spans="1:31" ht="15" x14ac:dyDescent="0.25">
      <c r="A31" s="219"/>
      <c r="B31" s="294">
        <v>3</v>
      </c>
      <c r="C31" s="291"/>
      <c r="D31" s="291"/>
      <c r="E31" s="292" t="str">
        <f>IF(ISNUMBER(D31),(LN(D31)-LN(C31))/7,"")</f>
        <v/>
      </c>
      <c r="F31" s="298"/>
      <c r="G31" s="288"/>
      <c r="H31" s="288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  <c r="AA31" s="275"/>
      <c r="AB31" s="275"/>
      <c r="AC31" s="275"/>
      <c r="AD31" s="278"/>
      <c r="AE31" s="278"/>
    </row>
    <row r="32" spans="1:31" ht="15.75" thickBot="1" x14ac:dyDescent="0.3">
      <c r="A32" s="219"/>
      <c r="B32" s="294">
        <v>4</v>
      </c>
      <c r="C32" s="291"/>
      <c r="D32" s="291"/>
      <c r="E32" s="292" t="str">
        <f>IF(ISNUMBER(D32),(LN(D32)-LN(C32))/7,"")</f>
        <v/>
      </c>
      <c r="F32" s="298"/>
      <c r="G32" s="288"/>
      <c r="H32" s="288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  <c r="AA32" s="275"/>
      <c r="AB32" s="275"/>
      <c r="AC32" s="275"/>
      <c r="AD32" s="278"/>
      <c r="AE32" s="278"/>
    </row>
    <row r="33" spans="1:31" ht="15.75" thickBot="1" x14ac:dyDescent="0.3">
      <c r="A33" s="331" t="s">
        <v>50</v>
      </c>
      <c r="B33" s="332"/>
      <c r="C33" s="296" t="e">
        <f>AVERAGE(C29:C32)</f>
        <v>#DIV/0!</v>
      </c>
      <c r="D33" s="296" t="e">
        <f>AVERAGE(D29:D32)</f>
        <v>#DIV/0!</v>
      </c>
      <c r="E33" s="296" t="e">
        <f>AVERAGE(E29:E32)</f>
        <v>#DIV/0!</v>
      </c>
      <c r="F33" s="296" t="e">
        <f>($E$13-E33)/$E$13*100</f>
        <v>#DIV/0!</v>
      </c>
      <c r="G33" s="288"/>
      <c r="H33" s="288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  <c r="AA33" s="275"/>
      <c r="AB33" s="275"/>
      <c r="AC33" s="275"/>
      <c r="AD33" s="278"/>
      <c r="AE33" s="278"/>
    </row>
    <row r="34" spans="1:31" ht="15" x14ac:dyDescent="0.25">
      <c r="A34" s="217" t="s">
        <v>63</v>
      </c>
      <c r="B34" s="290">
        <v>1</v>
      </c>
      <c r="C34" s="291"/>
      <c r="D34" s="291"/>
      <c r="E34" s="292" t="str">
        <f t="shared" ref="E34:E37" si="3">IF(ISNUMBER(D34),(LN(D34)-LN(C34))/7,"")</f>
        <v/>
      </c>
      <c r="F34" s="298"/>
      <c r="G34" s="288"/>
      <c r="H34" s="288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  <c r="AA34" s="275"/>
      <c r="AB34" s="275"/>
      <c r="AC34" s="275"/>
      <c r="AD34" s="278"/>
      <c r="AE34" s="278"/>
    </row>
    <row r="35" spans="1:31" ht="15" x14ac:dyDescent="0.25">
      <c r="A35" s="219"/>
      <c r="B35" s="294">
        <v>2</v>
      </c>
      <c r="C35" s="291"/>
      <c r="D35" s="291"/>
      <c r="E35" s="292" t="str">
        <f t="shared" si="3"/>
        <v/>
      </c>
      <c r="F35" s="298"/>
      <c r="G35" s="288"/>
      <c r="H35" s="288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  <c r="AA35" s="275"/>
      <c r="AB35" s="275"/>
      <c r="AC35" s="275"/>
      <c r="AD35" s="278"/>
      <c r="AE35" s="278"/>
    </row>
    <row r="36" spans="1:31" ht="15" x14ac:dyDescent="0.25">
      <c r="A36" s="219"/>
      <c r="B36" s="294">
        <v>3</v>
      </c>
      <c r="C36" s="291"/>
      <c r="D36" s="291"/>
      <c r="E36" s="292" t="str">
        <f t="shared" si="3"/>
        <v/>
      </c>
      <c r="F36" s="298"/>
      <c r="G36" s="288"/>
      <c r="H36" s="288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275"/>
      <c r="AD36" s="278"/>
      <c r="AE36" s="278"/>
    </row>
    <row r="37" spans="1:31" ht="15.75" thickBot="1" x14ac:dyDescent="0.3">
      <c r="A37" s="219"/>
      <c r="B37" s="294">
        <v>4</v>
      </c>
      <c r="C37" s="291"/>
      <c r="D37" s="291"/>
      <c r="E37" s="292" t="str">
        <f t="shared" si="3"/>
        <v/>
      </c>
      <c r="F37" s="298"/>
      <c r="G37" s="288"/>
      <c r="H37" s="288"/>
      <c r="I37" s="275"/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275"/>
      <c r="AD37" s="278"/>
      <c r="AE37" s="278"/>
    </row>
    <row r="38" spans="1:31" ht="15.75" thickBot="1" x14ac:dyDescent="0.3">
      <c r="A38" s="331" t="s">
        <v>50</v>
      </c>
      <c r="B38" s="332"/>
      <c r="C38" s="296" t="e">
        <f>AVERAGE(C34:C37)</f>
        <v>#DIV/0!</v>
      </c>
      <c r="D38" s="296" t="e">
        <f>AVERAGE(D34:D37)</f>
        <v>#DIV/0!</v>
      </c>
      <c r="E38" s="296" t="e">
        <f>AVERAGE(E34:E37)</f>
        <v>#DIV/0!</v>
      </c>
      <c r="F38" s="296" t="e">
        <f>($E$13-E38)/$E$13*100</f>
        <v>#DIV/0!</v>
      </c>
      <c r="G38" s="288"/>
      <c r="H38" s="288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275"/>
      <c r="AD38" s="278"/>
      <c r="AE38" s="278"/>
    </row>
    <row r="39" spans="1:31" ht="15" x14ac:dyDescent="0.25">
      <c r="A39" s="217" t="s">
        <v>64</v>
      </c>
      <c r="B39" s="290">
        <v>1</v>
      </c>
      <c r="C39" s="291"/>
      <c r="D39" s="291"/>
      <c r="E39" s="292" t="str">
        <f t="shared" ref="E39:E42" si="4">IF(ISNUMBER(D39),(LN(D39)-LN(C39))/7,"")</f>
        <v/>
      </c>
      <c r="F39" s="298"/>
      <c r="G39" s="288"/>
      <c r="H39" s="288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8"/>
      <c r="AE39" s="278"/>
    </row>
    <row r="40" spans="1:31" ht="15" x14ac:dyDescent="0.25">
      <c r="A40" s="219"/>
      <c r="B40" s="294">
        <v>2</v>
      </c>
      <c r="C40" s="291"/>
      <c r="D40" s="291"/>
      <c r="E40" s="292" t="str">
        <f t="shared" si="4"/>
        <v/>
      </c>
      <c r="F40" s="298"/>
      <c r="G40" s="288"/>
      <c r="H40" s="288"/>
      <c r="I40" s="275"/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8"/>
      <c r="AE40" s="278"/>
    </row>
    <row r="41" spans="1:31" ht="15" x14ac:dyDescent="0.25">
      <c r="A41" s="219"/>
      <c r="B41" s="294">
        <v>3</v>
      </c>
      <c r="C41" s="291"/>
      <c r="D41" s="291"/>
      <c r="E41" s="292" t="str">
        <f t="shared" si="4"/>
        <v/>
      </c>
      <c r="F41" s="298"/>
      <c r="G41" s="288"/>
      <c r="H41" s="288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8"/>
      <c r="AE41" s="278"/>
    </row>
    <row r="42" spans="1:31" ht="15.75" thickBot="1" x14ac:dyDescent="0.3">
      <c r="A42" s="219"/>
      <c r="B42" s="294">
        <v>4</v>
      </c>
      <c r="C42" s="291"/>
      <c r="D42" s="291"/>
      <c r="E42" s="292" t="str">
        <f t="shared" si="4"/>
        <v/>
      </c>
      <c r="F42" s="298"/>
      <c r="G42" s="288"/>
      <c r="H42" s="288"/>
      <c r="I42" s="275"/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8"/>
      <c r="AE42" s="278"/>
    </row>
    <row r="43" spans="1:31" ht="15.75" thickBot="1" x14ac:dyDescent="0.3">
      <c r="A43" s="331" t="s">
        <v>50</v>
      </c>
      <c r="B43" s="332"/>
      <c r="C43" s="296" t="e">
        <f>AVERAGE(C39:C42)</f>
        <v>#DIV/0!</v>
      </c>
      <c r="D43" s="296" t="e">
        <f>AVERAGE(D39:D42)</f>
        <v>#DIV/0!</v>
      </c>
      <c r="E43" s="296" t="e">
        <f>AVERAGE(E39:E42)</f>
        <v>#DIV/0!</v>
      </c>
      <c r="F43" s="296" t="e">
        <f>($E$13-E43)/$E$13*100</f>
        <v>#DIV/0!</v>
      </c>
      <c r="G43" s="288"/>
      <c r="H43" s="288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8"/>
      <c r="AE43" s="278"/>
    </row>
    <row r="44" spans="1:31" ht="15" x14ac:dyDescent="0.25">
      <c r="A44" s="217" t="s">
        <v>65</v>
      </c>
      <c r="B44" s="290">
        <v>1</v>
      </c>
      <c r="C44" s="291"/>
      <c r="D44" s="291"/>
      <c r="E44" s="292" t="str">
        <f>IF(ISNUMBER(D44),(LN(D44)-LN(C44))/7,"")</f>
        <v/>
      </c>
      <c r="F44" s="298"/>
      <c r="G44" s="288"/>
      <c r="H44" s="288"/>
      <c r="I44" s="275"/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8"/>
      <c r="AE44" s="278"/>
    </row>
    <row r="45" spans="1:31" ht="15" x14ac:dyDescent="0.25">
      <c r="A45" s="219"/>
      <c r="B45" s="294">
        <v>2</v>
      </c>
      <c r="C45" s="291"/>
      <c r="D45" s="291"/>
      <c r="E45" s="292" t="str">
        <f>IF(ISNUMBER(D45),(LN(D45)-LN(C45))/7,"")</f>
        <v/>
      </c>
      <c r="F45" s="298"/>
      <c r="G45" s="288"/>
      <c r="H45" s="288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8"/>
      <c r="AE45" s="278"/>
    </row>
    <row r="46" spans="1:31" ht="15" x14ac:dyDescent="0.25">
      <c r="A46" s="219"/>
      <c r="B46" s="294">
        <v>3</v>
      </c>
      <c r="C46" s="291"/>
      <c r="D46" s="291"/>
      <c r="E46" s="292" t="str">
        <f>IF(ISNUMBER(D46),(LN(D46)-LN(C46))/7,"")</f>
        <v/>
      </c>
      <c r="F46" s="298"/>
      <c r="G46" s="288"/>
      <c r="H46" s="288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8"/>
      <c r="AE46" s="278"/>
    </row>
    <row r="47" spans="1:31" ht="15.75" thickBot="1" x14ac:dyDescent="0.3">
      <c r="A47" s="219"/>
      <c r="B47" s="294">
        <v>4</v>
      </c>
      <c r="C47" s="291"/>
      <c r="D47" s="291"/>
      <c r="E47" s="292" t="str">
        <f>IF(ISNUMBER(D47),(LN(D47)-LN(C47))/7,"")</f>
        <v/>
      </c>
      <c r="F47" s="298"/>
      <c r="G47" s="288"/>
      <c r="H47" s="288"/>
      <c r="I47" s="275"/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8"/>
      <c r="AE47" s="278"/>
    </row>
    <row r="48" spans="1:31" ht="15.75" thickBot="1" x14ac:dyDescent="0.3">
      <c r="A48" s="331" t="s">
        <v>50</v>
      </c>
      <c r="B48" s="332"/>
      <c r="C48" s="296" t="e">
        <f>AVERAGE(C44:C47)</f>
        <v>#DIV/0!</v>
      </c>
      <c r="D48" s="296" t="e">
        <f>AVERAGE(D44:D47)</f>
        <v>#DIV/0!</v>
      </c>
      <c r="E48" s="296" t="e">
        <f>AVERAGE(E44:E47)</f>
        <v>#DIV/0!</v>
      </c>
      <c r="F48" s="296" t="e">
        <f>($E$13-E48)/$E$13*100</f>
        <v>#DIV/0!</v>
      </c>
      <c r="G48" s="288"/>
      <c r="H48" s="288"/>
      <c r="I48" s="275"/>
      <c r="J48" s="275"/>
      <c r="K48" s="275"/>
      <c r="L48" s="275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8"/>
      <c r="AE48" s="278"/>
    </row>
    <row r="49" spans="1:10" ht="14.25" x14ac:dyDescent="0.2">
      <c r="A49" s="276"/>
      <c r="B49" s="276"/>
      <c r="C49" s="276"/>
      <c r="D49" s="276"/>
      <c r="E49" s="276"/>
      <c r="F49" s="276"/>
      <c r="G49" s="300"/>
      <c r="H49" s="300"/>
      <c r="I49" s="275"/>
      <c r="J49" s="275"/>
    </row>
    <row r="50" spans="1:10" ht="14.25" x14ac:dyDescent="0.2">
      <c r="A50" s="276"/>
      <c r="B50" s="276"/>
      <c r="C50" s="276"/>
      <c r="D50" s="276"/>
      <c r="E50" s="276"/>
      <c r="F50" s="276"/>
      <c r="G50" s="300"/>
      <c r="H50" s="300"/>
      <c r="I50" s="275"/>
      <c r="J50" s="275"/>
    </row>
    <row r="51" spans="1:10" ht="15.75" thickBot="1" x14ac:dyDescent="0.3">
      <c r="A51" s="301"/>
      <c r="B51" s="302"/>
      <c r="C51" s="276"/>
      <c r="D51" s="276"/>
      <c r="E51" s="276"/>
      <c r="F51" s="276"/>
      <c r="G51" s="276"/>
      <c r="H51" s="276"/>
      <c r="I51" s="275"/>
      <c r="J51" s="275"/>
    </row>
    <row r="52" spans="1:10" ht="15.75" thickBot="1" x14ac:dyDescent="0.3">
      <c r="A52" s="333" t="s">
        <v>102</v>
      </c>
      <c r="B52" s="334"/>
      <c r="C52" s="303" t="s">
        <v>54</v>
      </c>
      <c r="D52" s="304" t="s">
        <v>55</v>
      </c>
      <c r="E52" s="304" t="s">
        <v>60</v>
      </c>
      <c r="F52" s="304" t="s">
        <v>61</v>
      </c>
      <c r="G52" s="304" t="s">
        <v>62</v>
      </c>
      <c r="H52" s="304" t="s">
        <v>63</v>
      </c>
      <c r="I52" s="305" t="s">
        <v>64</v>
      </c>
      <c r="J52" s="305" t="s">
        <v>65</v>
      </c>
    </row>
    <row r="53" spans="1:10" ht="15" x14ac:dyDescent="0.25">
      <c r="A53" s="335" t="s">
        <v>103</v>
      </c>
      <c r="B53" s="336"/>
      <c r="C53" s="306"/>
      <c r="D53" s="306"/>
      <c r="E53" s="306"/>
      <c r="F53" s="306"/>
      <c r="G53" s="306"/>
      <c r="H53" s="306"/>
      <c r="I53" s="306"/>
      <c r="J53" s="306"/>
    </row>
    <row r="54" spans="1:10" ht="15.75" thickBot="1" x14ac:dyDescent="0.3">
      <c r="A54" s="337" t="s">
        <v>139</v>
      </c>
      <c r="B54" s="338"/>
      <c r="C54" s="307"/>
      <c r="D54" s="307"/>
      <c r="E54" s="307"/>
      <c r="F54" s="307"/>
      <c r="G54" s="307"/>
      <c r="H54" s="307"/>
      <c r="I54" s="307"/>
      <c r="J54" s="307"/>
    </row>
    <row r="55" spans="1:10" x14ac:dyDescent="0.2">
      <c r="A55" s="278" t="s">
        <v>140</v>
      </c>
      <c r="B55" s="275"/>
      <c r="C55" s="275"/>
      <c r="D55" s="275"/>
      <c r="E55" s="275"/>
      <c r="F55" s="275"/>
      <c r="G55" s="275"/>
      <c r="H55" s="275"/>
      <c r="I55" s="275"/>
      <c r="J55" s="275"/>
    </row>
  </sheetData>
  <mergeCells count="31">
    <mergeCell ref="A52:B52"/>
    <mergeCell ref="A53:B53"/>
    <mergeCell ref="A54:B54"/>
    <mergeCell ref="A43:B43"/>
    <mergeCell ref="A44:A47"/>
    <mergeCell ref="A48:B48"/>
    <mergeCell ref="A39:A42"/>
    <mergeCell ref="A13:B13"/>
    <mergeCell ref="A14:A17"/>
    <mergeCell ref="A18:B18"/>
    <mergeCell ref="A19:A22"/>
    <mergeCell ref="A23:B23"/>
    <mergeCell ref="A24:A27"/>
    <mergeCell ref="A28:B28"/>
    <mergeCell ref="A29:A32"/>
    <mergeCell ref="A33:B33"/>
    <mergeCell ref="A34:A37"/>
    <mergeCell ref="A38:B38"/>
    <mergeCell ref="A9:A12"/>
    <mergeCell ref="A1:H1"/>
    <mergeCell ref="A2:D2"/>
    <mergeCell ref="E2:H2"/>
    <mergeCell ref="A3:D3"/>
    <mergeCell ref="E3:H3"/>
    <mergeCell ref="A4:D4"/>
    <mergeCell ref="E4:H4"/>
    <mergeCell ref="A5:D5"/>
    <mergeCell ref="E5:H5"/>
    <mergeCell ref="A6:D6"/>
    <mergeCell ref="E6:H6"/>
    <mergeCell ref="A8:B8"/>
  </mergeCells>
  <pageMargins left="0.7" right="0.7" top="0.75" bottom="0.75" header="0.3" footer="0.3"/>
  <ignoredErrors>
    <ignoredError sqref="C13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5AE0-702B-41F0-86BC-9203B8CCF7E9}">
  <dimension ref="A1:K71"/>
  <sheetViews>
    <sheetView topLeftCell="A24" workbookViewId="0">
      <selection activeCell="F14" sqref="F14"/>
    </sheetView>
  </sheetViews>
  <sheetFormatPr baseColWidth="10" defaultColWidth="11.42578125" defaultRowHeight="12.75" x14ac:dyDescent="0.2"/>
  <cols>
    <col min="1" max="1" width="18.28515625" style="8" customWidth="1"/>
    <col min="2" max="2" width="21.7109375" style="8" customWidth="1"/>
    <col min="3" max="4" width="23.7109375" style="8" customWidth="1"/>
    <col min="5" max="5" width="38.7109375" style="8" bestFit="1" customWidth="1"/>
    <col min="6" max="6" width="37.85546875" style="8" bestFit="1" customWidth="1"/>
    <col min="7" max="7" width="11.42578125" style="8"/>
    <col min="8" max="8" width="20.42578125" style="8" customWidth="1"/>
    <col min="9" max="9" width="17.5703125" style="8" customWidth="1"/>
    <col min="10" max="10" width="16.140625" style="8" bestFit="1" customWidth="1"/>
    <col min="11" max="11" width="16.85546875" style="8" bestFit="1" customWidth="1"/>
    <col min="12" max="16384" width="11.42578125" style="8"/>
  </cols>
  <sheetData>
    <row r="1" spans="1:11" ht="24.6" customHeight="1" thickBot="1" x14ac:dyDescent="0.25">
      <c r="A1" s="126" t="s">
        <v>21</v>
      </c>
      <c r="B1" s="127"/>
      <c r="C1" s="127"/>
      <c r="D1" s="127"/>
      <c r="E1" s="128"/>
    </row>
    <row r="2" spans="1:11" ht="29.45" customHeight="1" x14ac:dyDescent="0.2">
      <c r="A2" s="129" t="s">
        <v>35</v>
      </c>
      <c r="B2" s="130"/>
      <c r="C2" s="131"/>
      <c r="D2" s="132" t="s">
        <v>36</v>
      </c>
      <c r="E2" s="133"/>
    </row>
    <row r="3" spans="1:11" ht="29.45" customHeight="1" x14ac:dyDescent="0.2">
      <c r="A3" s="145" t="s">
        <v>37</v>
      </c>
      <c r="B3" s="146"/>
      <c r="C3" s="147"/>
      <c r="D3" s="141" t="s">
        <v>38</v>
      </c>
      <c r="E3" s="142"/>
    </row>
    <row r="4" spans="1:11" ht="24.6" customHeight="1" thickBot="1" x14ac:dyDescent="0.25">
      <c r="A4" s="41"/>
      <c r="B4" s="42"/>
      <c r="C4" s="42"/>
      <c r="D4" s="42"/>
      <c r="E4" s="43"/>
    </row>
    <row r="5" spans="1:11" ht="24.6" customHeight="1" x14ac:dyDescent="0.2"/>
    <row r="6" spans="1:11" ht="24.6" customHeight="1" thickBot="1" x14ac:dyDescent="0.25">
      <c r="A6" s="45" t="s">
        <v>39</v>
      </c>
      <c r="H6" s="75" t="s">
        <v>40</v>
      </c>
      <c r="I6" s="76"/>
      <c r="J6" s="76"/>
      <c r="K6" s="76"/>
    </row>
    <row r="7" spans="1:11" ht="32.450000000000003" customHeight="1" thickBot="1" x14ac:dyDescent="0.25">
      <c r="A7" s="44"/>
      <c r="B7" s="46" t="s">
        <v>41</v>
      </c>
      <c r="C7" s="46" t="s">
        <v>42</v>
      </c>
      <c r="D7" s="46" t="s">
        <v>43</v>
      </c>
      <c r="H7" s="76"/>
      <c r="I7" s="77"/>
      <c r="J7" s="77"/>
      <c r="K7" s="76"/>
    </row>
    <row r="8" spans="1:11" ht="24.6" customHeight="1" thickBot="1" x14ac:dyDescent="0.25">
      <c r="A8" s="49">
        <v>1</v>
      </c>
      <c r="B8" s="47"/>
      <c r="C8" s="53"/>
      <c r="D8" s="51" t="e">
        <f t="shared" ref="D8:D13" si="0">C8/SUM(B8:C8)</f>
        <v>#DIV/0!</v>
      </c>
      <c r="H8" s="46" t="str">
        <f>A19</f>
        <v>Concentrations (%)</v>
      </c>
      <c r="I8" s="46" t="s">
        <v>17</v>
      </c>
      <c r="J8" s="46" t="s">
        <v>44</v>
      </c>
      <c r="K8" s="46" t="s">
        <v>45</v>
      </c>
    </row>
    <row r="9" spans="1:11" ht="31.15" customHeight="1" thickBot="1" x14ac:dyDescent="0.25">
      <c r="A9" s="50">
        <v>2</v>
      </c>
      <c r="B9" s="48"/>
      <c r="C9" s="54"/>
      <c r="D9" s="52" t="e">
        <f t="shared" si="0"/>
        <v>#DIV/0!</v>
      </c>
      <c r="H9" s="46" t="s">
        <v>46</v>
      </c>
      <c r="I9" s="46" t="s">
        <v>47</v>
      </c>
      <c r="J9" s="46" t="s">
        <v>48</v>
      </c>
      <c r="K9" s="4" t="s">
        <v>49</v>
      </c>
    </row>
    <row r="10" spans="1:11" ht="24.6" customHeight="1" thickBot="1" x14ac:dyDescent="0.25">
      <c r="A10" s="50">
        <v>3</v>
      </c>
      <c r="B10" s="48"/>
      <c r="C10" s="54"/>
      <c r="D10" s="52" t="e">
        <f t="shared" si="0"/>
        <v>#DIV/0!</v>
      </c>
      <c r="H10" s="82" t="str">
        <f>A20</f>
        <v>Conc 1</v>
      </c>
      <c r="I10" s="78"/>
      <c r="J10" s="78"/>
      <c r="K10" s="79"/>
    </row>
    <row r="11" spans="1:11" ht="24.6" customHeight="1" thickBot="1" x14ac:dyDescent="0.25">
      <c r="A11" s="50">
        <v>4</v>
      </c>
      <c r="B11" s="48"/>
      <c r="C11" s="54"/>
      <c r="D11" s="52" t="e">
        <f t="shared" si="0"/>
        <v>#DIV/0!</v>
      </c>
      <c r="H11" s="83" t="str">
        <f>A24</f>
        <v>Conc 2</v>
      </c>
      <c r="I11" s="80"/>
      <c r="J11" s="80"/>
      <c r="K11" s="80"/>
    </row>
    <row r="12" spans="1:11" ht="24.6" customHeight="1" thickBot="1" x14ac:dyDescent="0.25">
      <c r="A12" s="50">
        <v>5</v>
      </c>
      <c r="B12" s="48"/>
      <c r="C12" s="54"/>
      <c r="D12" s="52" t="e">
        <f t="shared" si="0"/>
        <v>#DIV/0!</v>
      </c>
      <c r="H12" s="83" t="str">
        <f>A28</f>
        <v>Conc 3</v>
      </c>
      <c r="I12" s="80"/>
      <c r="J12" s="80"/>
      <c r="K12" s="80"/>
    </row>
    <row r="13" spans="1:11" ht="24.6" customHeight="1" thickBot="1" x14ac:dyDescent="0.25">
      <c r="A13" s="56">
        <v>6</v>
      </c>
      <c r="B13" s="57"/>
      <c r="C13" s="58"/>
      <c r="D13" s="59" t="e">
        <f t="shared" si="0"/>
        <v>#DIV/0!</v>
      </c>
      <c r="H13" s="83" t="str">
        <f>A32</f>
        <v>Conc 4</v>
      </c>
      <c r="I13" s="80"/>
      <c r="J13" s="80"/>
      <c r="K13" s="80"/>
    </row>
    <row r="14" spans="1:11" ht="24.6" customHeight="1" thickBot="1" x14ac:dyDescent="0.25">
      <c r="A14" s="55" t="s">
        <v>50</v>
      </c>
      <c r="B14" s="72" t="e">
        <f>(AVERAGE(B8:B13)*100)/(AVERAGE(B8:B13)+AVERAGE(C8:C13))/100</f>
        <v>#DIV/0!</v>
      </c>
      <c r="C14" s="73" t="e">
        <f>(AVERAGE(C8:C13)*100)/(AVERAGE(C8:C13)+AVERAGE(B8:B13))/100</f>
        <v>#DIV/0!</v>
      </c>
      <c r="D14" s="74" t="e">
        <f>AVERAGE(D8:D13)</f>
        <v>#DIV/0!</v>
      </c>
      <c r="H14" s="83" t="str">
        <f>A36</f>
        <v>Conc 5</v>
      </c>
      <c r="I14" s="80"/>
      <c r="J14" s="80"/>
      <c r="K14" s="80"/>
    </row>
    <row r="15" spans="1:11" ht="24.6" customHeight="1" thickBot="1" x14ac:dyDescent="0.25">
      <c r="H15" s="83" t="str">
        <f>A40</f>
        <v>Conc 6</v>
      </c>
      <c r="I15" s="80"/>
      <c r="J15" s="80"/>
      <c r="K15" s="80"/>
    </row>
    <row r="16" spans="1:11" ht="24.6" customHeight="1" thickBot="1" x14ac:dyDescent="0.25">
      <c r="H16" s="83" t="str">
        <f>A44</f>
        <v>Conc 7</v>
      </c>
      <c r="I16" s="80"/>
      <c r="J16" s="80"/>
      <c r="K16" s="80"/>
    </row>
    <row r="17" spans="1:11" ht="24.6" customHeight="1" thickBot="1" x14ac:dyDescent="0.25">
      <c r="A17" s="99" t="s">
        <v>51</v>
      </c>
      <c r="H17" s="83" t="str">
        <f>A48</f>
        <v>Conc 8</v>
      </c>
      <c r="I17" s="80"/>
      <c r="J17" s="80"/>
      <c r="K17" s="80"/>
    </row>
    <row r="18" spans="1:11" ht="24.6" customHeight="1" thickBot="1" x14ac:dyDescent="0.25">
      <c r="H18" s="83" t="str">
        <f>A52</f>
        <v>Conc 9</v>
      </c>
      <c r="I18" s="80"/>
      <c r="J18" s="80"/>
      <c r="K18" s="80"/>
    </row>
    <row r="19" spans="1:11" ht="24.6" customHeight="1" thickBot="1" x14ac:dyDescent="0.25">
      <c r="A19" s="136" t="s">
        <v>52</v>
      </c>
      <c r="B19" s="137"/>
      <c r="C19" s="4" t="s">
        <v>41</v>
      </c>
      <c r="D19" s="4" t="s">
        <v>42</v>
      </c>
      <c r="E19" s="4" t="s">
        <v>53</v>
      </c>
      <c r="F19" s="4" t="s">
        <v>43</v>
      </c>
      <c r="H19" s="84" t="s">
        <v>54</v>
      </c>
      <c r="I19" s="80"/>
      <c r="J19" s="80"/>
      <c r="K19" s="80"/>
    </row>
    <row r="20" spans="1:11" ht="24.6" customHeight="1" x14ac:dyDescent="0.2">
      <c r="A20" s="138" t="s">
        <v>55</v>
      </c>
      <c r="B20" s="62" t="s">
        <v>56</v>
      </c>
      <c r="C20" s="36"/>
      <c r="D20" s="37"/>
      <c r="E20" s="65" t="e">
        <f>D20/SUM(C20:D20)</f>
        <v>#DIV/0!</v>
      </c>
      <c r="F20" s="68" t="e">
        <f>((E20-$D$14)/$B$14)</f>
        <v>#DIV/0!</v>
      </c>
      <c r="H20" s="76"/>
      <c r="I20" s="76"/>
      <c r="J20" s="76"/>
      <c r="K20" s="76"/>
    </row>
    <row r="21" spans="1:11" ht="24.6" customHeight="1" x14ac:dyDescent="0.2">
      <c r="A21" s="139"/>
      <c r="B21" s="63" t="s">
        <v>57</v>
      </c>
      <c r="C21" s="38"/>
      <c r="D21" s="39"/>
      <c r="E21" s="66" t="e">
        <f>D21/SUM(C21:D21)</f>
        <v>#DIV/0!</v>
      </c>
      <c r="F21" s="69" t="e">
        <f>((E21-$D$14)/$B$14)</f>
        <v>#DIV/0!</v>
      </c>
      <c r="H21" s="76"/>
      <c r="I21" s="76"/>
      <c r="J21" s="76"/>
      <c r="K21" s="76"/>
    </row>
    <row r="22" spans="1:11" ht="24.6" customHeight="1" thickBot="1" x14ac:dyDescent="0.25">
      <c r="A22" s="140"/>
      <c r="B22" s="64" t="s">
        <v>58</v>
      </c>
      <c r="C22" s="60"/>
      <c r="D22" s="61"/>
      <c r="E22" s="67" t="e">
        <f>D22/SUM(C22:D22)</f>
        <v>#DIV/0!</v>
      </c>
      <c r="F22" s="70" t="e">
        <f>((E22-$D$14)/$B$14)</f>
        <v>#DIV/0!</v>
      </c>
      <c r="H22" s="75" t="s">
        <v>59</v>
      </c>
      <c r="I22" s="76"/>
      <c r="J22" s="76"/>
      <c r="K22" s="76"/>
    </row>
    <row r="23" spans="1:11" ht="24.6" customHeight="1" thickBot="1" x14ac:dyDescent="0.25">
      <c r="A23" s="134" t="s">
        <v>50</v>
      </c>
      <c r="B23" s="135"/>
      <c r="C23" s="86" t="e">
        <f>(AVERAGE(C20:C22)*100)/(AVERAGE(C20:C22)+AVERAGE(D20:D22))/100</f>
        <v>#DIV/0!</v>
      </c>
      <c r="D23" s="85" t="e">
        <f>(AVERAGE(D20:D22)*100)/(AVERAGE(D20:D22)+AVERAGE(C20:C22))/100</f>
        <v>#DIV/0!</v>
      </c>
      <c r="E23" s="40" t="e">
        <f>AVERAGE(E20:E22)</f>
        <v>#DIV/0!</v>
      </c>
      <c r="F23" s="71" t="e">
        <f>AVERAGE(F20:F22)</f>
        <v>#DIV/0!</v>
      </c>
      <c r="H23" s="76"/>
      <c r="I23" s="76"/>
      <c r="J23" s="76"/>
      <c r="K23" s="76"/>
    </row>
    <row r="24" spans="1:11" ht="24.6" customHeight="1" thickBot="1" x14ac:dyDescent="0.25">
      <c r="A24" s="138" t="s">
        <v>60</v>
      </c>
      <c r="B24" s="62" t="str">
        <f>B20</f>
        <v>Réplicat 1</v>
      </c>
      <c r="C24" s="36"/>
      <c r="D24" s="37"/>
      <c r="E24" s="68" t="e">
        <f>D24/SUM(C24:D24)</f>
        <v>#DIV/0!</v>
      </c>
      <c r="F24" s="68" t="e">
        <f>((E24-$D$14)/$B$14)</f>
        <v>#DIV/0!</v>
      </c>
      <c r="H24" s="46" t="str">
        <f>H8</f>
        <v>Concentrations (%)</v>
      </c>
      <c r="I24" s="46" t="str">
        <f t="shared" ref="I24:K24" si="1">I8</f>
        <v>pH</v>
      </c>
      <c r="J24" s="46" t="str">
        <f t="shared" si="1"/>
        <v>O2 (%)</v>
      </c>
      <c r="K24" s="46" t="str">
        <f t="shared" si="1"/>
        <v>Salinité (‰)</v>
      </c>
    </row>
    <row r="25" spans="1:11" ht="29.45" customHeight="1" thickBot="1" x14ac:dyDescent="0.25">
      <c r="A25" s="139"/>
      <c r="B25" s="63" t="str">
        <f t="shared" ref="B25:B26" si="2">B21</f>
        <v>Réplicat 2</v>
      </c>
      <c r="C25" s="38"/>
      <c r="D25" s="39"/>
      <c r="E25" s="69" t="e">
        <f>D25/SUM(C25:D25)</f>
        <v>#DIV/0!</v>
      </c>
      <c r="F25" s="69" t="e">
        <f>((E25-$D$14)/$B$14)</f>
        <v>#DIV/0!</v>
      </c>
      <c r="H25" s="46" t="str">
        <f>H9</f>
        <v>Méthode</v>
      </c>
      <c r="I25" s="46" t="str">
        <f t="shared" ref="I25:K25" si="3">I9</f>
        <v>NF EN ISO 10523</v>
      </c>
      <c r="J25" s="46" t="str">
        <f t="shared" si="3"/>
        <v>NF EN ISO 5814</v>
      </c>
      <c r="K25" s="46" t="str">
        <f t="shared" si="3"/>
        <v>Méthode interne</v>
      </c>
    </row>
    <row r="26" spans="1:11" ht="24.6" customHeight="1" thickBot="1" x14ac:dyDescent="0.25">
      <c r="A26" s="140"/>
      <c r="B26" s="64" t="str">
        <f t="shared" si="2"/>
        <v>Réplicat 3</v>
      </c>
      <c r="C26" s="60"/>
      <c r="D26" s="61"/>
      <c r="E26" s="70" t="e">
        <f>D26/SUM(C26:D26)</f>
        <v>#DIV/0!</v>
      </c>
      <c r="F26" s="70" t="e">
        <f>((E26-$D$14)/$B$14)</f>
        <v>#DIV/0!</v>
      </c>
      <c r="H26" s="83" t="str">
        <f>H10</f>
        <v>Conc 1</v>
      </c>
      <c r="I26" s="80"/>
      <c r="J26" s="81"/>
      <c r="K26" s="80"/>
    </row>
    <row r="27" spans="1:11" ht="24.6" customHeight="1" thickBot="1" x14ac:dyDescent="0.25">
      <c r="A27" s="134" t="s">
        <v>50</v>
      </c>
      <c r="B27" s="135"/>
      <c r="C27" s="86" t="e">
        <f>(AVERAGE(C24:C26)*100)/(AVERAGE(C24:C26)+AVERAGE(D24:D26))/100</f>
        <v>#DIV/0!</v>
      </c>
      <c r="D27" s="85" t="e">
        <f>(AVERAGE(D24:D26)*100)/(AVERAGE(D24:D26)+AVERAGE(C24:C26))/100</f>
        <v>#DIV/0!</v>
      </c>
      <c r="E27" s="71" t="e">
        <f>AVERAGE(E24:E26)</f>
        <v>#DIV/0!</v>
      </c>
      <c r="F27" s="71" t="e">
        <f>AVERAGE(F24:F26)</f>
        <v>#DIV/0!</v>
      </c>
      <c r="H27" s="83" t="str">
        <f t="shared" ref="H27:H34" si="4">H11</f>
        <v>Conc 2</v>
      </c>
      <c r="I27" s="80"/>
      <c r="J27" s="81"/>
      <c r="K27" s="80"/>
    </row>
    <row r="28" spans="1:11" ht="24.6" customHeight="1" thickBot="1" x14ac:dyDescent="0.25">
      <c r="A28" s="138" t="s">
        <v>61</v>
      </c>
      <c r="B28" s="62" t="str">
        <f>B20</f>
        <v>Réplicat 1</v>
      </c>
      <c r="C28" s="36"/>
      <c r="D28" s="37"/>
      <c r="E28" s="68" t="e">
        <f>D28/SUM(C28:D28)</f>
        <v>#DIV/0!</v>
      </c>
      <c r="F28" s="68" t="e">
        <f>((E28-$D$14)/$B$14)</f>
        <v>#DIV/0!</v>
      </c>
      <c r="H28" s="83" t="str">
        <f t="shared" si="4"/>
        <v>Conc 3</v>
      </c>
      <c r="I28" s="80"/>
      <c r="J28" s="81"/>
      <c r="K28" s="80"/>
    </row>
    <row r="29" spans="1:11" ht="24.6" customHeight="1" thickBot="1" x14ac:dyDescent="0.25">
      <c r="A29" s="139"/>
      <c r="B29" s="63" t="str">
        <f t="shared" ref="B29:B30" si="5">B21</f>
        <v>Réplicat 2</v>
      </c>
      <c r="C29" s="38"/>
      <c r="D29" s="39"/>
      <c r="E29" s="69" t="e">
        <f>D29/SUM(C29:D29)</f>
        <v>#DIV/0!</v>
      </c>
      <c r="F29" s="69" t="e">
        <f>((E29-$D$14)/$B$14)</f>
        <v>#DIV/0!</v>
      </c>
      <c r="H29" s="83" t="str">
        <f t="shared" si="4"/>
        <v>Conc 4</v>
      </c>
      <c r="I29" s="80"/>
      <c r="J29" s="81"/>
      <c r="K29" s="80"/>
    </row>
    <row r="30" spans="1:11" ht="24.6" customHeight="1" thickBot="1" x14ac:dyDescent="0.25">
      <c r="A30" s="140"/>
      <c r="B30" s="64" t="str">
        <f t="shared" si="5"/>
        <v>Réplicat 3</v>
      </c>
      <c r="C30" s="60"/>
      <c r="D30" s="61"/>
      <c r="E30" s="70" t="e">
        <f>D30/SUM(C30:D30)</f>
        <v>#DIV/0!</v>
      </c>
      <c r="F30" s="70" t="e">
        <f>((E30-$D$14)/$B$14)</f>
        <v>#DIV/0!</v>
      </c>
      <c r="H30" s="83" t="str">
        <f t="shared" si="4"/>
        <v>Conc 5</v>
      </c>
      <c r="I30" s="80"/>
      <c r="J30" s="81"/>
      <c r="K30" s="80"/>
    </row>
    <row r="31" spans="1:11" ht="24.6" customHeight="1" thickBot="1" x14ac:dyDescent="0.25">
      <c r="A31" s="134" t="s">
        <v>50</v>
      </c>
      <c r="B31" s="135"/>
      <c r="C31" s="86" t="e">
        <f>(AVERAGE(C28:C30)*100)/(AVERAGE(C28:C30)+AVERAGE(D28:D30))/100</f>
        <v>#DIV/0!</v>
      </c>
      <c r="D31" s="85" t="e">
        <f>(AVERAGE(D28:D30)*100)/(AVERAGE(D28:D30)+AVERAGE(C28:C30))/100</f>
        <v>#DIV/0!</v>
      </c>
      <c r="E31" s="71" t="e">
        <f>AVERAGE(E28:E30)</f>
        <v>#DIV/0!</v>
      </c>
      <c r="F31" s="71" t="e">
        <f>AVERAGE(F28:F30)</f>
        <v>#DIV/0!</v>
      </c>
      <c r="H31" s="83" t="str">
        <f t="shared" si="4"/>
        <v>Conc 6</v>
      </c>
      <c r="I31" s="80"/>
      <c r="J31" s="80"/>
      <c r="K31" s="80"/>
    </row>
    <row r="32" spans="1:11" ht="24.6" customHeight="1" thickBot="1" x14ac:dyDescent="0.25">
      <c r="A32" s="138" t="s">
        <v>62</v>
      </c>
      <c r="B32" s="62" t="str">
        <f>B20</f>
        <v>Réplicat 1</v>
      </c>
      <c r="C32" s="36"/>
      <c r="D32" s="37"/>
      <c r="E32" s="68" t="e">
        <f>D32/SUM(C32:D32)</f>
        <v>#DIV/0!</v>
      </c>
      <c r="F32" s="68" t="e">
        <f>((E32-$D$14)/$B$14)</f>
        <v>#DIV/0!</v>
      </c>
      <c r="H32" s="83" t="str">
        <f t="shared" si="4"/>
        <v>Conc 7</v>
      </c>
      <c r="I32" s="80"/>
      <c r="J32" s="81"/>
      <c r="K32" s="80"/>
    </row>
    <row r="33" spans="1:11" ht="24.6" customHeight="1" thickBot="1" x14ac:dyDescent="0.25">
      <c r="A33" s="139"/>
      <c r="B33" s="63" t="str">
        <f t="shared" ref="B33:B34" si="6">B21</f>
        <v>Réplicat 2</v>
      </c>
      <c r="C33" s="38"/>
      <c r="D33" s="39"/>
      <c r="E33" s="69" t="e">
        <f>D33/SUM(C33:D33)</f>
        <v>#DIV/0!</v>
      </c>
      <c r="F33" s="69" t="e">
        <f>((E33-$D$14)/$B$14)</f>
        <v>#DIV/0!</v>
      </c>
      <c r="H33" s="83" t="str">
        <f t="shared" si="4"/>
        <v>Conc 8</v>
      </c>
      <c r="I33" s="80"/>
      <c r="J33" s="80"/>
      <c r="K33" s="80"/>
    </row>
    <row r="34" spans="1:11" ht="24.6" customHeight="1" thickBot="1" x14ac:dyDescent="0.25">
      <c r="A34" s="140"/>
      <c r="B34" s="64" t="str">
        <f t="shared" si="6"/>
        <v>Réplicat 3</v>
      </c>
      <c r="C34" s="60"/>
      <c r="D34" s="61"/>
      <c r="E34" s="70" t="e">
        <f>D34/SUM(C34:D34)</f>
        <v>#DIV/0!</v>
      </c>
      <c r="F34" s="70" t="e">
        <f>((E34-$D$14)/$B$14)</f>
        <v>#DIV/0!</v>
      </c>
      <c r="H34" s="83" t="str">
        <f t="shared" si="4"/>
        <v>Conc 9</v>
      </c>
      <c r="I34" s="80"/>
      <c r="J34" s="80"/>
      <c r="K34" s="80"/>
    </row>
    <row r="35" spans="1:11" ht="24.6" customHeight="1" thickBot="1" x14ac:dyDescent="0.25">
      <c r="A35" s="134" t="s">
        <v>50</v>
      </c>
      <c r="B35" s="135"/>
      <c r="C35" s="86" t="e">
        <f>(AVERAGE(C32:C34)*100)/(AVERAGE(C32:C34)+AVERAGE(D32:D34))/100</f>
        <v>#DIV/0!</v>
      </c>
      <c r="D35" s="85" t="e">
        <f>(AVERAGE(D32:D34)*100)/(AVERAGE(D32:D34)+AVERAGE(C32:C34))/100</f>
        <v>#DIV/0!</v>
      </c>
      <c r="E35" s="71" t="e">
        <f>AVERAGE(E32:E34)</f>
        <v>#DIV/0!</v>
      </c>
      <c r="F35" s="71" t="e">
        <f>AVERAGE(F32:F34)</f>
        <v>#DIV/0!</v>
      </c>
      <c r="H35" s="84" t="s">
        <v>54</v>
      </c>
      <c r="I35" s="80"/>
      <c r="J35" s="80"/>
      <c r="K35" s="80"/>
    </row>
    <row r="36" spans="1:11" ht="24.6" customHeight="1" x14ac:dyDescent="0.2">
      <c r="A36" s="138" t="s">
        <v>63</v>
      </c>
      <c r="B36" s="62" t="str">
        <f>B20</f>
        <v>Réplicat 1</v>
      </c>
      <c r="C36" s="36"/>
      <c r="D36" s="37"/>
      <c r="E36" s="68" t="e">
        <f>D36/SUM(C36:D36)</f>
        <v>#DIV/0!</v>
      </c>
      <c r="F36" s="68" t="e">
        <f>((E36-$D$14)/$B$14)</f>
        <v>#DIV/0!</v>
      </c>
    </row>
    <row r="37" spans="1:11" ht="24.6" customHeight="1" x14ac:dyDescent="0.2">
      <c r="A37" s="139"/>
      <c r="B37" s="63" t="str">
        <f t="shared" ref="B37:B38" si="7">B21</f>
        <v>Réplicat 2</v>
      </c>
      <c r="C37" s="38"/>
      <c r="D37" s="39"/>
      <c r="E37" s="69" t="e">
        <f>D37/SUM(C37:D37)</f>
        <v>#DIV/0!</v>
      </c>
      <c r="F37" s="69" t="e">
        <f>((E37-$D$14)/$B$14)</f>
        <v>#DIV/0!</v>
      </c>
    </row>
    <row r="38" spans="1:11" ht="24.6" customHeight="1" thickBot="1" x14ac:dyDescent="0.25">
      <c r="A38" s="140"/>
      <c r="B38" s="64" t="str">
        <f t="shared" si="7"/>
        <v>Réplicat 3</v>
      </c>
      <c r="C38" s="60"/>
      <c r="D38" s="61"/>
      <c r="E38" s="70" t="e">
        <f>D38/SUM(C38:D38)</f>
        <v>#DIV/0!</v>
      </c>
      <c r="F38" s="70" t="e">
        <f>((E38-$D$14)/$B$14)</f>
        <v>#DIV/0!</v>
      </c>
    </row>
    <row r="39" spans="1:11" ht="24.6" customHeight="1" thickBot="1" x14ac:dyDescent="0.25">
      <c r="A39" s="134" t="s">
        <v>50</v>
      </c>
      <c r="B39" s="135"/>
      <c r="C39" s="86" t="e">
        <f>(AVERAGE(C36:C38)*100)/(AVERAGE(C36:C38)+AVERAGE(D36:D38))/100</f>
        <v>#DIV/0!</v>
      </c>
      <c r="D39" s="85" t="e">
        <f>(AVERAGE(D36:D38)*100)/(AVERAGE(D36:D38)+AVERAGE(C36:C38))/100</f>
        <v>#DIV/0!</v>
      </c>
      <c r="E39" s="71" t="e">
        <f>AVERAGE(E36:E38)</f>
        <v>#DIV/0!</v>
      </c>
      <c r="F39" s="71" t="e">
        <f>AVERAGE(F36:F38)</f>
        <v>#DIV/0!</v>
      </c>
    </row>
    <row r="40" spans="1:11" ht="24.6" customHeight="1" x14ac:dyDescent="0.2">
      <c r="A40" s="138" t="s">
        <v>64</v>
      </c>
      <c r="B40" s="62" t="str">
        <f>B20</f>
        <v>Réplicat 1</v>
      </c>
      <c r="C40" s="36"/>
      <c r="D40" s="37"/>
      <c r="E40" s="68" t="e">
        <f>D40/SUM(C40:D40)</f>
        <v>#DIV/0!</v>
      </c>
      <c r="F40" s="68" t="e">
        <f>((E40-$D$14)/$B$14)</f>
        <v>#DIV/0!</v>
      </c>
    </row>
    <row r="41" spans="1:11" ht="24.6" customHeight="1" x14ac:dyDescent="0.2">
      <c r="A41" s="139"/>
      <c r="B41" s="63" t="str">
        <f t="shared" ref="B41:B42" si="8">B21</f>
        <v>Réplicat 2</v>
      </c>
      <c r="C41" s="38"/>
      <c r="D41" s="39"/>
      <c r="E41" s="69" t="e">
        <f>D41/SUM(C41:D41)</f>
        <v>#DIV/0!</v>
      </c>
      <c r="F41" s="69" t="e">
        <f>((E41-$D$14)/$B$14)</f>
        <v>#DIV/0!</v>
      </c>
    </row>
    <row r="42" spans="1:11" ht="24.6" customHeight="1" thickBot="1" x14ac:dyDescent="0.25">
      <c r="A42" s="140"/>
      <c r="B42" s="64" t="str">
        <f t="shared" si="8"/>
        <v>Réplicat 3</v>
      </c>
      <c r="C42" s="60"/>
      <c r="D42" s="61"/>
      <c r="E42" s="70" t="e">
        <f>D42/SUM(C42:D42)</f>
        <v>#DIV/0!</v>
      </c>
      <c r="F42" s="70" t="e">
        <f>((E42-$D$14)/$B$14)</f>
        <v>#DIV/0!</v>
      </c>
    </row>
    <row r="43" spans="1:11" ht="22.9" customHeight="1" thickBot="1" x14ac:dyDescent="0.25">
      <c r="A43" s="134" t="s">
        <v>50</v>
      </c>
      <c r="B43" s="135"/>
      <c r="C43" s="86" t="e">
        <f>(AVERAGE(C40:C42)*100)/(AVERAGE(C40:C42)+AVERAGE(D40:D42))/100</f>
        <v>#DIV/0!</v>
      </c>
      <c r="D43" s="85" t="e">
        <f>(AVERAGE(D40:D42)*100)/(AVERAGE(D40:D42)+AVERAGE(C40:C42))/100</f>
        <v>#DIV/0!</v>
      </c>
      <c r="E43" s="71" t="e">
        <f>AVERAGE(E40:E42)</f>
        <v>#DIV/0!</v>
      </c>
      <c r="F43" s="71" t="e">
        <f>AVERAGE(F40:F42)</f>
        <v>#DIV/0!</v>
      </c>
    </row>
    <row r="44" spans="1:11" ht="22.9" customHeight="1" x14ac:dyDescent="0.2">
      <c r="A44" s="138" t="s">
        <v>65</v>
      </c>
      <c r="B44" s="62" t="str">
        <f>B20</f>
        <v>Réplicat 1</v>
      </c>
      <c r="C44" s="36"/>
      <c r="D44" s="37"/>
      <c r="E44" s="68" t="e">
        <f>D44/SUM(C44:D44)</f>
        <v>#DIV/0!</v>
      </c>
      <c r="F44" s="68" t="e">
        <f>((E44-$D$14)/$B$14)</f>
        <v>#DIV/0!</v>
      </c>
    </row>
    <row r="45" spans="1:11" ht="22.9" customHeight="1" x14ac:dyDescent="0.2">
      <c r="A45" s="139"/>
      <c r="B45" s="63" t="str">
        <f t="shared" ref="B45:B46" si="9">B21</f>
        <v>Réplicat 2</v>
      </c>
      <c r="C45" s="38"/>
      <c r="D45" s="39"/>
      <c r="E45" s="69" t="e">
        <f>D45/SUM(C45:D45)</f>
        <v>#DIV/0!</v>
      </c>
      <c r="F45" s="69" t="e">
        <f>((E45-$D$14)/$B$14)</f>
        <v>#DIV/0!</v>
      </c>
    </row>
    <row r="46" spans="1:11" ht="22.9" customHeight="1" thickBot="1" x14ac:dyDescent="0.25">
      <c r="A46" s="140"/>
      <c r="B46" s="64" t="str">
        <f t="shared" si="9"/>
        <v>Réplicat 3</v>
      </c>
      <c r="C46" s="60"/>
      <c r="D46" s="61"/>
      <c r="E46" s="70" t="e">
        <f>D46/SUM(C46:D46)</f>
        <v>#DIV/0!</v>
      </c>
      <c r="F46" s="70" t="e">
        <f>((E46-$D$14)/$B$14)</f>
        <v>#DIV/0!</v>
      </c>
    </row>
    <row r="47" spans="1:11" ht="22.9" customHeight="1" thickBot="1" x14ac:dyDescent="0.25">
      <c r="A47" s="134" t="s">
        <v>50</v>
      </c>
      <c r="B47" s="135"/>
      <c r="C47" s="86" t="e">
        <f>(AVERAGE(C44:C46)*100)/(AVERAGE(C44:C46)+AVERAGE(D44:D46))/100</f>
        <v>#DIV/0!</v>
      </c>
      <c r="D47" s="85" t="e">
        <f>(AVERAGE(D44:D46)*100)/(AVERAGE(D44:D46)+AVERAGE(C44:C46))/100</f>
        <v>#DIV/0!</v>
      </c>
      <c r="E47" s="71" t="e">
        <f>AVERAGE(E44:E46)</f>
        <v>#DIV/0!</v>
      </c>
      <c r="F47" s="71" t="e">
        <f>AVERAGE(F44:F46)</f>
        <v>#DIV/0!</v>
      </c>
      <c r="J47" s="10"/>
      <c r="K47" s="10"/>
    </row>
    <row r="48" spans="1:11" ht="22.9" customHeight="1" x14ac:dyDescent="0.2">
      <c r="A48" s="138" t="s">
        <v>66</v>
      </c>
      <c r="B48" s="62" t="str">
        <f>B20</f>
        <v>Réplicat 1</v>
      </c>
      <c r="C48" s="36"/>
      <c r="D48" s="37"/>
      <c r="E48" s="68" t="e">
        <f>D48/SUM(C48:D48)</f>
        <v>#DIV/0!</v>
      </c>
      <c r="F48" s="68" t="e">
        <f>((E48-$D$14)/$B$14)</f>
        <v>#DIV/0!</v>
      </c>
      <c r="J48" s="10"/>
      <c r="K48" s="10"/>
    </row>
    <row r="49" spans="1:11" ht="22.9" customHeight="1" x14ac:dyDescent="0.2">
      <c r="A49" s="139"/>
      <c r="B49" s="63" t="s">
        <v>57</v>
      </c>
      <c r="C49" s="38"/>
      <c r="D49" s="39"/>
      <c r="E49" s="69" t="e">
        <f>D49/SUM(C49:D49)</f>
        <v>#DIV/0!</v>
      </c>
      <c r="F49" s="69" t="e">
        <f>((E49-$D$14)/$B$14)</f>
        <v>#DIV/0!</v>
      </c>
      <c r="J49" s="10"/>
      <c r="K49" s="10"/>
    </row>
    <row r="50" spans="1:11" ht="22.9" customHeight="1" thickBot="1" x14ac:dyDescent="0.25">
      <c r="A50" s="140"/>
      <c r="B50" s="64" t="s">
        <v>58</v>
      </c>
      <c r="C50" s="60"/>
      <c r="D50" s="61"/>
      <c r="E50" s="70" t="e">
        <f>D50/SUM(C50:D50)</f>
        <v>#DIV/0!</v>
      </c>
      <c r="F50" s="70" t="e">
        <f>((E50-$D$14)/$B$14)</f>
        <v>#DIV/0!</v>
      </c>
      <c r="J50" s="10"/>
      <c r="K50" s="10"/>
    </row>
    <row r="51" spans="1:11" ht="22.9" customHeight="1" thickBot="1" x14ac:dyDescent="0.25">
      <c r="A51" s="134" t="s">
        <v>50</v>
      </c>
      <c r="B51" s="135"/>
      <c r="C51" s="86" t="e">
        <f>(AVERAGE(C48:C50)*100)/(AVERAGE(C48:C50)+AVERAGE(D48:D50))/100</f>
        <v>#DIV/0!</v>
      </c>
      <c r="D51" s="85" t="e">
        <f>(AVERAGE(D48:D50)*100)/(AVERAGE(D48:D50)+AVERAGE(C48:C50))/100</f>
        <v>#DIV/0!</v>
      </c>
      <c r="E51" s="71" t="e">
        <f>AVERAGE(E48:E50)</f>
        <v>#DIV/0!</v>
      </c>
      <c r="F51" s="71" t="e">
        <f>AVERAGE(F48:F50)</f>
        <v>#DIV/0!</v>
      </c>
      <c r="J51" s="10"/>
      <c r="K51" s="10"/>
    </row>
    <row r="52" spans="1:11" ht="22.9" customHeight="1" x14ac:dyDescent="0.2">
      <c r="A52" s="138" t="s">
        <v>67</v>
      </c>
      <c r="B52" s="62" t="str">
        <f>B20</f>
        <v>Réplicat 1</v>
      </c>
      <c r="C52" s="36"/>
      <c r="D52" s="37"/>
      <c r="E52" s="68" t="e">
        <f>D52/SUM(C52:D52)</f>
        <v>#DIV/0!</v>
      </c>
      <c r="F52" s="68" t="e">
        <f>((E52-$D$14)/$B$14)</f>
        <v>#DIV/0!</v>
      </c>
      <c r="J52" s="10"/>
      <c r="K52" s="10"/>
    </row>
    <row r="53" spans="1:11" ht="22.9" customHeight="1" x14ac:dyDescent="0.2">
      <c r="A53" s="139"/>
      <c r="B53" s="63" t="str">
        <f t="shared" ref="B53:B54" si="10">B21</f>
        <v>Réplicat 2</v>
      </c>
      <c r="C53" s="38"/>
      <c r="D53" s="39"/>
      <c r="E53" s="69" t="e">
        <f>D53/SUM(C53:D53)</f>
        <v>#DIV/0!</v>
      </c>
      <c r="F53" s="69" t="e">
        <f>((E53-$D$14)/$B$14)</f>
        <v>#DIV/0!</v>
      </c>
      <c r="J53" s="10"/>
      <c r="K53" s="10"/>
    </row>
    <row r="54" spans="1:11" ht="22.9" customHeight="1" thickBot="1" x14ac:dyDescent="0.25">
      <c r="A54" s="140"/>
      <c r="B54" s="64" t="str">
        <f t="shared" si="10"/>
        <v>Réplicat 3</v>
      </c>
      <c r="C54" s="60"/>
      <c r="D54" s="61"/>
      <c r="E54" s="70" t="e">
        <f>D54/SUM(C54:D54)</f>
        <v>#DIV/0!</v>
      </c>
      <c r="F54" s="70" t="e">
        <f>((E54-$D$14)/$B$14)</f>
        <v>#DIV/0!</v>
      </c>
      <c r="J54" s="10"/>
      <c r="K54" s="10"/>
    </row>
    <row r="55" spans="1:11" ht="27" customHeight="1" thickBot="1" x14ac:dyDescent="0.25">
      <c r="A55" s="143" t="s">
        <v>50</v>
      </c>
      <c r="B55" s="144"/>
      <c r="C55" s="87" t="e">
        <f>(AVERAGE(C52:C54)*100)/(AVERAGE(C52:C54)+AVERAGE(D52:D54))/100</f>
        <v>#DIV/0!</v>
      </c>
      <c r="D55" s="88" t="e">
        <f>(AVERAGE(D52:D54)*100)/(AVERAGE(D52:D54)+AVERAGE(C52:C54))/100</f>
        <v>#DIV/0!</v>
      </c>
      <c r="E55" s="87" t="e">
        <f>AVERAGE(E52:E54)</f>
        <v>#DIV/0!</v>
      </c>
      <c r="F55" s="87" t="e">
        <f>AVERAGE(F52:F54)</f>
        <v>#DIV/0!</v>
      </c>
      <c r="J55" s="10"/>
      <c r="K55" s="10"/>
    </row>
    <row r="56" spans="1:11" x14ac:dyDescent="0.2">
      <c r="J56" s="10"/>
      <c r="K56" s="10"/>
    </row>
    <row r="57" spans="1:11" s="10" customFormat="1" ht="13.5" thickBot="1" x14ac:dyDescent="0.25">
      <c r="A57" s="8"/>
      <c r="B57" s="8"/>
      <c r="C57" s="8"/>
      <c r="D57" s="8"/>
      <c r="E57" s="8"/>
      <c r="F57" s="8"/>
      <c r="G57" s="8"/>
      <c r="H57" s="8"/>
      <c r="I57" s="8"/>
    </row>
    <row r="58" spans="1:11" s="10" customFormat="1" x14ac:dyDescent="0.2">
      <c r="A58" s="27" t="s">
        <v>68</v>
      </c>
      <c r="B58" s="28"/>
      <c r="C58" s="28"/>
      <c r="D58" s="28"/>
      <c r="E58" s="28"/>
      <c r="F58" s="29"/>
    </row>
    <row r="59" spans="1:11" s="10" customFormat="1" x14ac:dyDescent="0.2">
      <c r="A59" s="30"/>
      <c r="B59" s="31"/>
      <c r="C59" s="31"/>
      <c r="D59" s="31"/>
      <c r="E59" s="31"/>
      <c r="F59" s="32"/>
    </row>
    <row r="60" spans="1:11" s="10" customFormat="1" x14ac:dyDescent="0.2">
      <c r="A60" s="30"/>
      <c r="B60" s="31"/>
      <c r="C60" s="31"/>
      <c r="D60" s="31"/>
      <c r="E60" s="31"/>
      <c r="F60" s="32"/>
    </row>
    <row r="61" spans="1:11" s="10" customFormat="1" x14ac:dyDescent="0.2">
      <c r="A61" s="30"/>
      <c r="B61" s="31"/>
      <c r="C61" s="31"/>
      <c r="D61" s="31"/>
      <c r="E61" s="31"/>
      <c r="F61" s="32"/>
    </row>
    <row r="62" spans="1:11" s="10" customFormat="1" x14ac:dyDescent="0.2">
      <c r="A62" s="30"/>
      <c r="B62" s="31"/>
      <c r="C62" s="31"/>
      <c r="D62" s="31"/>
      <c r="E62" s="31"/>
      <c r="F62" s="32"/>
    </row>
    <row r="63" spans="1:11" s="10" customFormat="1" x14ac:dyDescent="0.2">
      <c r="A63" s="30"/>
      <c r="B63" s="31"/>
      <c r="C63" s="31"/>
      <c r="D63" s="31"/>
      <c r="E63" s="31"/>
      <c r="F63" s="32"/>
    </row>
    <row r="64" spans="1:11" s="10" customFormat="1" x14ac:dyDescent="0.2">
      <c r="A64" s="30"/>
      <c r="B64" s="31"/>
      <c r="C64" s="31"/>
      <c r="D64" s="31"/>
      <c r="E64" s="31"/>
      <c r="F64" s="32"/>
    </row>
    <row r="65" spans="1:8" s="10" customFormat="1" x14ac:dyDescent="0.2">
      <c r="A65" s="30"/>
      <c r="B65" s="31"/>
      <c r="C65" s="31"/>
      <c r="D65" s="31"/>
      <c r="E65" s="31"/>
      <c r="F65" s="32"/>
    </row>
    <row r="66" spans="1:8" s="10" customFormat="1" x14ac:dyDescent="0.2">
      <c r="A66" s="30"/>
      <c r="B66" s="31"/>
      <c r="C66" s="31"/>
      <c r="D66" s="31"/>
      <c r="E66" s="31"/>
      <c r="F66" s="32"/>
    </row>
    <row r="67" spans="1:8" s="10" customFormat="1" x14ac:dyDescent="0.2">
      <c r="A67" s="30"/>
      <c r="B67" s="31"/>
      <c r="C67" s="31"/>
      <c r="D67" s="31"/>
      <c r="E67" s="31"/>
      <c r="F67" s="32"/>
    </row>
    <row r="68" spans="1:8" s="10" customFormat="1" x14ac:dyDescent="0.2">
      <c r="A68" s="30"/>
      <c r="B68" s="31"/>
      <c r="C68" s="31"/>
      <c r="D68" s="31"/>
      <c r="E68" s="31"/>
      <c r="F68" s="32"/>
    </row>
    <row r="69" spans="1:8" s="10" customFormat="1" x14ac:dyDescent="0.2">
      <c r="A69" s="30"/>
      <c r="B69" s="31"/>
      <c r="C69" s="31"/>
      <c r="D69" s="31"/>
      <c r="E69" s="31"/>
      <c r="F69" s="32"/>
      <c r="G69" s="8"/>
      <c r="H69" s="8"/>
    </row>
    <row r="70" spans="1:8" s="10" customFormat="1" x14ac:dyDescent="0.2">
      <c r="A70" s="30"/>
      <c r="B70" s="31"/>
      <c r="C70" s="31"/>
      <c r="D70" s="31"/>
      <c r="E70" s="31"/>
      <c r="F70" s="32"/>
      <c r="G70" s="8"/>
      <c r="H70" s="8"/>
    </row>
    <row r="71" spans="1:8" ht="13.5" thickBot="1" x14ac:dyDescent="0.25">
      <c r="A71" s="33"/>
      <c r="B71" s="34"/>
      <c r="C71" s="34"/>
      <c r="D71" s="34"/>
      <c r="E71" s="34"/>
      <c r="F71" s="35"/>
    </row>
  </sheetData>
  <sheetProtection formatCells="0"/>
  <mergeCells count="24">
    <mergeCell ref="A48:A50"/>
    <mergeCell ref="A51:B51"/>
    <mergeCell ref="A52:A54"/>
    <mergeCell ref="A55:B55"/>
    <mergeCell ref="A3:C3"/>
    <mergeCell ref="A40:A42"/>
    <mergeCell ref="A43:B43"/>
    <mergeCell ref="A44:A46"/>
    <mergeCell ref="A47:B47"/>
    <mergeCell ref="A24:A26"/>
    <mergeCell ref="A28:A30"/>
    <mergeCell ref="A32:A34"/>
    <mergeCell ref="A35:B35"/>
    <mergeCell ref="A36:A38"/>
    <mergeCell ref="A1:E1"/>
    <mergeCell ref="A2:C2"/>
    <mergeCell ref="D2:E2"/>
    <mergeCell ref="A31:B31"/>
    <mergeCell ref="A39:B39"/>
    <mergeCell ref="A19:B19"/>
    <mergeCell ref="A23:B23"/>
    <mergeCell ref="A27:B27"/>
    <mergeCell ref="A20:A22"/>
    <mergeCell ref="D3:E3"/>
  </mergeCells>
  <phoneticPr fontId="8" type="noConversion"/>
  <conditionalFormatting sqref="D8:D13">
    <cfRule type="cellIs" priority="34" stopIfTrue="1" operator="equal">
      <formula>"1/0"</formula>
    </cfRule>
  </conditionalFormatting>
  <conditionalFormatting sqref="E20:F22">
    <cfRule type="cellIs" priority="13" stopIfTrue="1" operator="equal">
      <formula>"1/0"</formula>
    </cfRule>
  </conditionalFormatting>
  <conditionalFormatting sqref="E24:F26">
    <cfRule type="cellIs" priority="8" stopIfTrue="1" operator="equal">
      <formula>"1/0"</formula>
    </cfRule>
  </conditionalFormatting>
  <conditionalFormatting sqref="E28:F30">
    <cfRule type="cellIs" priority="7" stopIfTrue="1" operator="equal">
      <formula>"1/0"</formula>
    </cfRule>
  </conditionalFormatting>
  <conditionalFormatting sqref="E32:F34">
    <cfRule type="cellIs" priority="6" stopIfTrue="1" operator="equal">
      <formula>"1/0"</formula>
    </cfRule>
  </conditionalFormatting>
  <conditionalFormatting sqref="E36:F38">
    <cfRule type="cellIs" priority="5" stopIfTrue="1" operator="equal">
      <formula>"1/0"</formula>
    </cfRule>
  </conditionalFormatting>
  <conditionalFormatting sqref="E40:F42">
    <cfRule type="cellIs" priority="4" stopIfTrue="1" operator="equal">
      <formula>"1/0"</formula>
    </cfRule>
  </conditionalFormatting>
  <conditionalFormatting sqref="E44:F46">
    <cfRule type="cellIs" priority="3" stopIfTrue="1" operator="equal">
      <formula>"1/0"</formula>
    </cfRule>
  </conditionalFormatting>
  <conditionalFormatting sqref="E48:F50">
    <cfRule type="cellIs" priority="2" stopIfTrue="1" operator="equal">
      <formula>"1/0"</formula>
    </cfRule>
  </conditionalFormatting>
  <conditionalFormatting sqref="E52:F54">
    <cfRule type="cellIs" priority="1" stopIfTrue="1" operator="equal">
      <formula>"1/0"</formula>
    </cfRule>
  </conditionalFormatting>
  <dataValidations count="2">
    <dataValidation type="list" allowBlank="1" showInputMessage="1" showErrorMessage="1" sqref="D2:E2" xr:uid="{9B028421-5ACD-44D7-95A2-1AD4C06972C4}">
      <formula1>"NF ISO 17244"</formula1>
    </dataValidation>
    <dataValidation type="list" allowBlank="1" showInputMessage="1" showErrorMessage="1" sqref="D3:E3" xr:uid="{7E4128F9-5386-484A-98F6-87581E50CEF0}">
      <formula1>"Crassostra gigas"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3ECCB-B7BF-4314-934F-B47CE7A302E5}">
  <dimension ref="A1:P65"/>
  <sheetViews>
    <sheetView workbookViewId="0">
      <selection activeCell="U25" sqref="U25"/>
    </sheetView>
  </sheetViews>
  <sheetFormatPr baseColWidth="10" defaultColWidth="11.42578125" defaultRowHeight="12.75" x14ac:dyDescent="0.2"/>
  <cols>
    <col min="1" max="1" width="18.140625" style="8" customWidth="1"/>
    <col min="2" max="2" width="11.42578125" style="8"/>
    <col min="3" max="3" width="12.28515625" style="8" customWidth="1"/>
    <col min="4" max="4" width="11.5703125" style="8" customWidth="1"/>
    <col min="5" max="5" width="14.28515625" style="8" customWidth="1"/>
    <col min="6" max="11" width="11.5703125" style="8" customWidth="1"/>
    <col min="12" max="12" width="11.42578125" style="8"/>
    <col min="13" max="13" width="20.28515625" style="8" customWidth="1"/>
    <col min="14" max="14" width="17.5703125" style="8" customWidth="1"/>
    <col min="15" max="15" width="16.140625" style="8" bestFit="1" customWidth="1"/>
    <col min="16" max="16" width="16.85546875" style="8" bestFit="1" customWidth="1"/>
    <col min="17" max="16384" width="11.42578125" style="8"/>
  </cols>
  <sheetData>
    <row r="1" spans="1:16" ht="24.6" customHeight="1" thickBot="1" x14ac:dyDescent="0.25">
      <c r="A1" s="126" t="s">
        <v>31</v>
      </c>
      <c r="B1" s="127"/>
      <c r="C1" s="127"/>
      <c r="D1" s="127"/>
      <c r="E1" s="128"/>
    </row>
    <row r="2" spans="1:16" ht="29.45" customHeight="1" x14ac:dyDescent="0.2">
      <c r="A2" s="149" t="s">
        <v>35</v>
      </c>
      <c r="B2" s="150"/>
      <c r="C2" s="151"/>
      <c r="D2" s="152"/>
      <c r="E2" s="153"/>
    </row>
    <row r="3" spans="1:16" ht="29.45" customHeight="1" x14ac:dyDescent="0.2">
      <c r="A3" s="145" t="s">
        <v>37</v>
      </c>
      <c r="B3" s="146"/>
      <c r="C3" s="147"/>
      <c r="D3" s="141" t="s">
        <v>69</v>
      </c>
      <c r="E3" s="142"/>
    </row>
    <row r="4" spans="1:16" ht="24.6" customHeight="1" thickBot="1" x14ac:dyDescent="0.25">
      <c r="A4" s="41"/>
      <c r="B4" s="42"/>
      <c r="C4" s="42"/>
      <c r="D4" s="42"/>
      <c r="E4" s="43"/>
    </row>
    <row r="5" spans="1:16" ht="24.6" customHeight="1" x14ac:dyDescent="0.2">
      <c r="A5" s="45"/>
    </row>
    <row r="6" spans="1:16" ht="32.450000000000003" customHeight="1" x14ac:dyDescent="0.25">
      <c r="A6" s="122" t="s">
        <v>70</v>
      </c>
      <c r="B6" s="89"/>
      <c r="C6" s="89"/>
      <c r="D6" s="89"/>
      <c r="E6" s="89"/>
      <c r="F6" s="89"/>
      <c r="G6" s="89"/>
      <c r="H6" s="89"/>
      <c r="I6" s="3"/>
      <c r="J6" s="3"/>
      <c r="K6" s="90"/>
    </row>
    <row r="7" spans="1:16" ht="24.6" customHeight="1" x14ac:dyDescent="0.2">
      <c r="A7" s="91"/>
      <c r="B7" s="90"/>
      <c r="C7" s="90"/>
      <c r="D7" s="90"/>
      <c r="E7" s="3"/>
      <c r="F7" s="90"/>
      <c r="G7" s="90"/>
      <c r="H7" s="90"/>
      <c r="I7" s="90"/>
      <c r="J7" s="90"/>
      <c r="K7" s="90"/>
    </row>
    <row r="8" spans="1:16" ht="24.6" customHeight="1" x14ac:dyDescent="0.2">
      <c r="A8" s="148" t="s">
        <v>71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M8" s="75" t="s">
        <v>72</v>
      </c>
      <c r="N8" s="76"/>
      <c r="O8" s="76"/>
      <c r="P8" s="76"/>
    </row>
    <row r="9" spans="1:16" ht="24.6" customHeight="1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M9" s="76"/>
      <c r="N9" s="77"/>
      <c r="O9" s="77"/>
      <c r="P9" s="76"/>
    </row>
    <row r="10" spans="1:16" ht="33.6" customHeight="1" thickBot="1" x14ac:dyDescent="0.25">
      <c r="A10" s="4" t="s">
        <v>52</v>
      </c>
      <c r="B10" s="100" t="s">
        <v>55</v>
      </c>
      <c r="C10" s="100" t="s">
        <v>60</v>
      </c>
      <c r="D10" s="100" t="s">
        <v>61</v>
      </c>
      <c r="E10" s="100" t="s">
        <v>62</v>
      </c>
      <c r="F10" s="100" t="s">
        <v>63</v>
      </c>
      <c r="G10" s="100" t="s">
        <v>64</v>
      </c>
      <c r="H10" s="100" t="s">
        <v>65</v>
      </c>
      <c r="I10" s="100" t="s">
        <v>66</v>
      </c>
      <c r="J10" s="100" t="s">
        <v>67</v>
      </c>
      <c r="K10" s="102" t="s">
        <v>54</v>
      </c>
      <c r="M10" s="46" t="s">
        <v>73</v>
      </c>
      <c r="N10" s="46" t="s">
        <v>17</v>
      </c>
      <c r="O10" s="46" t="s">
        <v>44</v>
      </c>
      <c r="P10" s="46" t="s">
        <v>45</v>
      </c>
    </row>
    <row r="11" spans="1:16" ht="24.6" customHeight="1" thickBot="1" x14ac:dyDescent="0.25">
      <c r="A11" s="111" t="s">
        <v>74</v>
      </c>
      <c r="B11" s="92"/>
      <c r="C11" s="92"/>
      <c r="D11" s="92"/>
      <c r="E11" s="92"/>
      <c r="F11" s="92"/>
      <c r="G11" s="92"/>
      <c r="H11" s="93"/>
      <c r="I11" s="93"/>
      <c r="J11" s="93"/>
      <c r="K11" s="94"/>
      <c r="M11" s="46" t="s">
        <v>46</v>
      </c>
      <c r="N11" s="46" t="s">
        <v>47</v>
      </c>
      <c r="O11" s="46" t="s">
        <v>48</v>
      </c>
      <c r="P11" s="4" t="s">
        <v>49</v>
      </c>
    </row>
    <row r="12" spans="1:16" ht="24.6" customHeight="1" thickBot="1" x14ac:dyDescent="0.25">
      <c r="A12" s="112" t="s">
        <v>75</v>
      </c>
      <c r="B12" s="92"/>
      <c r="C12" s="92"/>
      <c r="D12" s="92"/>
      <c r="E12" s="92"/>
      <c r="F12" s="92"/>
      <c r="G12" s="92"/>
      <c r="H12" s="93"/>
      <c r="I12" s="93"/>
      <c r="J12" s="93"/>
      <c r="K12" s="95"/>
      <c r="M12" s="82" t="str">
        <f>B10</f>
        <v>Conc 1</v>
      </c>
      <c r="N12" s="78"/>
      <c r="O12" s="78"/>
      <c r="P12" s="79"/>
    </row>
    <row r="13" spans="1:16" ht="24.6" customHeight="1" thickBot="1" x14ac:dyDescent="0.25">
      <c r="A13" s="112" t="s">
        <v>76</v>
      </c>
      <c r="B13" s="92"/>
      <c r="C13" s="92"/>
      <c r="D13" s="92"/>
      <c r="E13" s="92"/>
      <c r="F13" s="92"/>
      <c r="G13" s="92"/>
      <c r="H13" s="93"/>
      <c r="I13" s="93"/>
      <c r="J13" s="93"/>
      <c r="K13" s="95"/>
      <c r="M13" s="83" t="str">
        <f>C10</f>
        <v>Conc 2</v>
      </c>
      <c r="N13" s="80"/>
      <c r="O13" s="80"/>
      <c r="P13" s="80"/>
    </row>
    <row r="14" spans="1:16" ht="24.6" customHeight="1" thickBot="1" x14ac:dyDescent="0.25">
      <c r="A14" s="113" t="s">
        <v>77</v>
      </c>
      <c r="B14" s="92"/>
      <c r="C14" s="92"/>
      <c r="D14" s="92"/>
      <c r="E14" s="92"/>
      <c r="F14" s="92"/>
      <c r="G14" s="92"/>
      <c r="H14" s="96"/>
      <c r="I14" s="96"/>
      <c r="J14" s="96"/>
      <c r="K14" s="97"/>
      <c r="M14" s="83" t="str">
        <f>D10</f>
        <v>Conc 3</v>
      </c>
      <c r="N14" s="80"/>
      <c r="O14" s="80"/>
      <c r="P14" s="80"/>
    </row>
    <row r="15" spans="1:16" ht="24.6" customHeight="1" thickBot="1" x14ac:dyDescent="0.25">
      <c r="A15" s="114" t="s">
        <v>78</v>
      </c>
      <c r="B15" s="106">
        <f>SUM(B11:B14)</f>
        <v>0</v>
      </c>
      <c r="C15" s="107">
        <f t="shared" ref="C15:K15" si="0">SUM(C11:C14)</f>
        <v>0</v>
      </c>
      <c r="D15" s="107">
        <f t="shared" si="0"/>
        <v>0</v>
      </c>
      <c r="E15" s="107">
        <f t="shared" si="0"/>
        <v>0</v>
      </c>
      <c r="F15" s="107">
        <f>SUM(F11:F14)</f>
        <v>0</v>
      </c>
      <c r="G15" s="107">
        <f>SUM(G11:G14)</f>
        <v>0</v>
      </c>
      <c r="H15" s="107">
        <f>SUM(H11:H14)</f>
        <v>0</v>
      </c>
      <c r="I15" s="107">
        <f>SUM(I11:I14)</f>
        <v>0</v>
      </c>
      <c r="J15" s="107">
        <f>SUM(J11:J14)</f>
        <v>0</v>
      </c>
      <c r="K15" s="108">
        <f t="shared" si="0"/>
        <v>0</v>
      </c>
      <c r="M15" s="83" t="str">
        <f>E10</f>
        <v>Conc 4</v>
      </c>
      <c r="N15" s="80"/>
      <c r="O15" s="80"/>
      <c r="P15" s="80"/>
    </row>
    <row r="16" spans="1:16" ht="24.6" customHeight="1" thickBot="1" x14ac:dyDescent="0.25">
      <c r="A16" s="115" t="s">
        <v>79</v>
      </c>
      <c r="B16" s="103">
        <f t="shared" ref="B16:F16" si="1">(20-B15)/20</f>
        <v>1</v>
      </c>
      <c r="C16" s="104">
        <f t="shared" si="1"/>
        <v>1</v>
      </c>
      <c r="D16" s="104">
        <f t="shared" si="1"/>
        <v>1</v>
      </c>
      <c r="E16" s="104">
        <f>(20-E15)/20</f>
        <v>1</v>
      </c>
      <c r="F16" s="104">
        <f t="shared" si="1"/>
        <v>1</v>
      </c>
      <c r="G16" s="104">
        <f>(20-G15)/20</f>
        <v>1</v>
      </c>
      <c r="H16" s="104">
        <f>(20-H15)/20</f>
        <v>1</v>
      </c>
      <c r="I16" s="104">
        <f>(20-I15)/20</f>
        <v>1</v>
      </c>
      <c r="J16" s="104">
        <f>(20-J15)/20</f>
        <v>1</v>
      </c>
      <c r="K16" s="105">
        <f>(20-K15)/20</f>
        <v>1</v>
      </c>
      <c r="M16" s="83" t="str">
        <f>F10</f>
        <v>Conc 5</v>
      </c>
      <c r="N16" s="80"/>
      <c r="O16" s="80"/>
      <c r="P16" s="80"/>
    </row>
    <row r="17" spans="1:16" ht="24.6" customHeight="1" thickBot="1" x14ac:dyDescent="0.25">
      <c r="A17" s="109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M17" s="83" t="str">
        <f>G10</f>
        <v>Conc 6</v>
      </c>
      <c r="N17" s="80"/>
      <c r="O17" s="80"/>
      <c r="P17" s="80"/>
    </row>
    <row r="18" spans="1:16" ht="24.6" customHeight="1" thickBot="1" x14ac:dyDescent="0.25">
      <c r="A18" s="109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M18" s="83" t="str">
        <f>H10</f>
        <v>Conc 7</v>
      </c>
      <c r="N18" s="80"/>
      <c r="O18" s="80"/>
      <c r="P18" s="80"/>
    </row>
    <row r="19" spans="1:16" ht="24.6" customHeight="1" thickBot="1" x14ac:dyDescent="0.25">
      <c r="A19" s="109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M19" s="83" t="str">
        <f>I10</f>
        <v>Conc 8</v>
      </c>
      <c r="N19" s="80"/>
      <c r="O19" s="80"/>
      <c r="P19" s="80"/>
    </row>
    <row r="20" spans="1:16" ht="24.6" customHeight="1" thickBot="1" x14ac:dyDescent="0.25">
      <c r="A20" s="109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M20" s="83" t="str">
        <f>J10</f>
        <v>Conc 9</v>
      </c>
      <c r="N20" s="80"/>
      <c r="O20" s="80"/>
      <c r="P20" s="80"/>
    </row>
    <row r="21" spans="1:16" ht="24.6" customHeight="1" thickBot="1" x14ac:dyDescent="0.25">
      <c r="A21" s="109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M21" s="84" t="s">
        <v>54</v>
      </c>
      <c r="N21" s="80"/>
      <c r="O21" s="80"/>
      <c r="P21" s="80"/>
    </row>
    <row r="22" spans="1:16" ht="24.6" customHeight="1" x14ac:dyDescent="0.2">
      <c r="A22" s="3"/>
      <c r="B22" s="90"/>
      <c r="C22" s="90"/>
      <c r="D22" s="90"/>
      <c r="E22" s="90"/>
      <c r="F22" s="90"/>
      <c r="G22" s="90"/>
      <c r="H22" s="90"/>
      <c r="I22" s="90"/>
      <c r="J22" s="90"/>
      <c r="K22" s="90"/>
      <c r="M22" s="76"/>
      <c r="N22" s="76"/>
      <c r="O22" s="76"/>
      <c r="P22" s="76"/>
    </row>
    <row r="23" spans="1:16" ht="24.6" customHeight="1" x14ac:dyDescent="0.2">
      <c r="A23" s="148" t="s">
        <v>80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M23" s="75" t="s">
        <v>81</v>
      </c>
      <c r="N23" s="76"/>
      <c r="O23" s="76"/>
      <c r="P23" s="76"/>
    </row>
    <row r="24" spans="1:16" ht="24.6" customHeight="1" thickBo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M24" s="76"/>
      <c r="N24" s="76"/>
      <c r="O24" s="76"/>
      <c r="P24" s="76"/>
    </row>
    <row r="25" spans="1:16" ht="31.15" customHeight="1" thickBot="1" x14ac:dyDescent="0.25">
      <c r="A25" s="4" t="str">
        <f>A10</f>
        <v>Concentrations (%)</v>
      </c>
      <c r="B25" s="100" t="str">
        <f t="shared" ref="B25:J25" si="2">B10</f>
        <v>Conc 1</v>
      </c>
      <c r="C25" s="101" t="str">
        <f t="shared" si="2"/>
        <v>Conc 2</v>
      </c>
      <c r="D25" s="101" t="str">
        <f t="shared" si="2"/>
        <v>Conc 3</v>
      </c>
      <c r="E25" s="101" t="str">
        <f t="shared" si="2"/>
        <v>Conc 4</v>
      </c>
      <c r="F25" s="101" t="str">
        <f t="shared" si="2"/>
        <v>Conc 5</v>
      </c>
      <c r="G25" s="101" t="str">
        <f t="shared" si="2"/>
        <v>Conc 6</v>
      </c>
      <c r="H25" s="101" t="str">
        <f t="shared" si="2"/>
        <v>Conc 7</v>
      </c>
      <c r="I25" s="101" t="str">
        <f t="shared" si="2"/>
        <v>Conc 8</v>
      </c>
      <c r="J25" s="101" t="str">
        <f t="shared" si="2"/>
        <v>Conc 9</v>
      </c>
      <c r="K25" s="102" t="s">
        <v>54</v>
      </c>
      <c r="M25" s="46" t="s">
        <v>73</v>
      </c>
      <c r="N25" s="46" t="s">
        <v>17</v>
      </c>
      <c r="O25" s="46" t="s">
        <v>44</v>
      </c>
    </row>
    <row r="26" spans="1:16" ht="24.6" customHeight="1" thickBot="1" x14ac:dyDescent="0.25">
      <c r="A26" s="114" t="str">
        <f t="shared" ref="A26:A29" si="3">A11</f>
        <v>I</v>
      </c>
      <c r="B26" s="92"/>
      <c r="C26" s="92"/>
      <c r="D26" s="92"/>
      <c r="E26" s="92"/>
      <c r="F26" s="92"/>
      <c r="G26" s="92"/>
      <c r="H26" s="93"/>
      <c r="I26" s="93"/>
      <c r="J26" s="93"/>
      <c r="K26" s="94"/>
      <c r="M26" s="46" t="s">
        <v>46</v>
      </c>
      <c r="N26" s="46" t="s">
        <v>47</v>
      </c>
      <c r="O26" s="46" t="s">
        <v>48</v>
      </c>
    </row>
    <row r="27" spans="1:16" ht="24.6" customHeight="1" thickBot="1" x14ac:dyDescent="0.25">
      <c r="A27" s="114" t="str">
        <f t="shared" si="3"/>
        <v>II</v>
      </c>
      <c r="B27" s="92"/>
      <c r="C27" s="92"/>
      <c r="D27" s="92"/>
      <c r="E27" s="92"/>
      <c r="F27" s="92"/>
      <c r="G27" s="92"/>
      <c r="H27" s="93"/>
      <c r="I27" s="93"/>
      <c r="J27" s="93"/>
      <c r="K27" s="95"/>
      <c r="M27" s="83" t="str">
        <f t="shared" ref="M27:M35" si="4">M12</f>
        <v>Conc 1</v>
      </c>
      <c r="N27" s="80"/>
      <c r="O27" s="81"/>
    </row>
    <row r="28" spans="1:16" ht="24.6" customHeight="1" thickBot="1" x14ac:dyDescent="0.25">
      <c r="A28" s="114" t="str">
        <f t="shared" si="3"/>
        <v>III</v>
      </c>
      <c r="B28" s="92"/>
      <c r="C28" s="92"/>
      <c r="D28" s="92"/>
      <c r="E28" s="92"/>
      <c r="F28" s="92"/>
      <c r="G28" s="92"/>
      <c r="H28" s="93"/>
      <c r="I28" s="93"/>
      <c r="J28" s="93"/>
      <c r="K28" s="95"/>
      <c r="M28" s="83" t="str">
        <f t="shared" si="4"/>
        <v>Conc 2</v>
      </c>
      <c r="N28" s="80"/>
      <c r="O28" s="81"/>
    </row>
    <row r="29" spans="1:16" ht="24.6" customHeight="1" thickBot="1" x14ac:dyDescent="0.25">
      <c r="A29" s="114" t="str">
        <f t="shared" si="3"/>
        <v>IV</v>
      </c>
      <c r="B29" s="92"/>
      <c r="C29" s="92"/>
      <c r="D29" s="92"/>
      <c r="E29" s="92"/>
      <c r="F29" s="92"/>
      <c r="G29" s="92"/>
      <c r="H29" s="96"/>
      <c r="I29" s="96"/>
      <c r="J29" s="96"/>
      <c r="K29" s="98"/>
      <c r="M29" s="83" t="str">
        <f t="shared" si="4"/>
        <v>Conc 3</v>
      </c>
      <c r="N29" s="80"/>
      <c r="O29" s="81"/>
    </row>
    <row r="30" spans="1:16" ht="24.6" customHeight="1" thickBot="1" x14ac:dyDescent="0.25">
      <c r="A30" s="114" t="s">
        <v>78</v>
      </c>
      <c r="B30" s="106">
        <f t="shared" ref="B30:K30" si="5">SUM(B26:B29)</f>
        <v>0</v>
      </c>
      <c r="C30" s="107">
        <f t="shared" si="5"/>
        <v>0</v>
      </c>
      <c r="D30" s="107">
        <f t="shared" si="5"/>
        <v>0</v>
      </c>
      <c r="E30" s="107">
        <f t="shared" si="5"/>
        <v>0</v>
      </c>
      <c r="F30" s="107">
        <f t="shared" si="5"/>
        <v>0</v>
      </c>
      <c r="G30" s="107">
        <f>SUM(G26:G29)</f>
        <v>0</v>
      </c>
      <c r="H30" s="107">
        <f>SUM(H26:H29)</f>
        <v>0</v>
      </c>
      <c r="I30" s="107">
        <f>SUM(I26:I29)</f>
        <v>0</v>
      </c>
      <c r="J30" s="107">
        <f>SUM(J26:J29)</f>
        <v>0</v>
      </c>
      <c r="K30" s="108">
        <f t="shared" si="5"/>
        <v>0</v>
      </c>
      <c r="M30" s="83" t="str">
        <f t="shared" si="4"/>
        <v>Conc 4</v>
      </c>
      <c r="N30" s="80"/>
      <c r="O30" s="81"/>
    </row>
    <row r="31" spans="1:16" ht="24.6" customHeight="1" thickBot="1" x14ac:dyDescent="0.25">
      <c r="A31" s="115" t="s">
        <v>79</v>
      </c>
      <c r="B31" s="103">
        <f t="shared" ref="B31:K31" si="6">(20-B30)/20</f>
        <v>1</v>
      </c>
      <c r="C31" s="104">
        <f t="shared" si="6"/>
        <v>1</v>
      </c>
      <c r="D31" s="104">
        <f t="shared" si="6"/>
        <v>1</v>
      </c>
      <c r="E31" s="104">
        <f t="shared" si="6"/>
        <v>1</v>
      </c>
      <c r="F31" s="104">
        <f t="shared" si="6"/>
        <v>1</v>
      </c>
      <c r="G31" s="104">
        <f>(20-G30)/20</f>
        <v>1</v>
      </c>
      <c r="H31" s="104">
        <f>(20-H30)/20</f>
        <v>1</v>
      </c>
      <c r="I31" s="104">
        <f>(20-I30)/20</f>
        <v>1</v>
      </c>
      <c r="J31" s="104">
        <f>(20-J30)/20</f>
        <v>1</v>
      </c>
      <c r="K31" s="105">
        <f t="shared" si="6"/>
        <v>1</v>
      </c>
      <c r="M31" s="83" t="str">
        <f t="shared" si="4"/>
        <v>Conc 5</v>
      </c>
      <c r="N31" s="80"/>
      <c r="O31" s="81"/>
    </row>
    <row r="32" spans="1:16" ht="24.6" customHeight="1" thickBot="1" x14ac:dyDescent="0.25">
      <c r="A32" s="99"/>
      <c r="E32" s="3"/>
      <c r="F32" s="3"/>
      <c r="G32" s="3"/>
      <c r="H32" s="3"/>
      <c r="I32" s="3"/>
      <c r="J32" s="3"/>
      <c r="K32" s="3"/>
      <c r="M32" s="83" t="str">
        <f t="shared" si="4"/>
        <v>Conc 6</v>
      </c>
      <c r="N32" s="80"/>
      <c r="O32" s="80"/>
    </row>
    <row r="33" spans="1:16" ht="24.6" customHeight="1" thickBot="1" x14ac:dyDescent="0.25">
      <c r="A33" s="45"/>
      <c r="M33" s="83" t="str">
        <f t="shared" si="4"/>
        <v>Conc 7</v>
      </c>
      <c r="N33" s="80"/>
      <c r="O33" s="81"/>
    </row>
    <row r="34" spans="1:16" ht="24.6" customHeight="1" thickBot="1" x14ac:dyDescent="0.25">
      <c r="A34" s="45"/>
      <c r="M34" s="83" t="str">
        <f t="shared" si="4"/>
        <v>Conc 8</v>
      </c>
      <c r="N34" s="80"/>
      <c r="O34" s="80"/>
    </row>
    <row r="35" spans="1:16" ht="24.6" customHeight="1" thickBot="1" x14ac:dyDescent="0.25">
      <c r="A35" s="45"/>
      <c r="M35" s="83" t="str">
        <f t="shared" si="4"/>
        <v>Conc 9</v>
      </c>
      <c r="N35" s="80"/>
      <c r="O35" s="80"/>
    </row>
    <row r="36" spans="1:16" ht="24.6" customHeight="1" thickBot="1" x14ac:dyDescent="0.25">
      <c r="A36" s="45"/>
      <c r="M36" s="84" t="s">
        <v>54</v>
      </c>
      <c r="N36" s="80"/>
      <c r="O36" s="80"/>
    </row>
    <row r="37" spans="1:16" ht="24.6" customHeight="1" x14ac:dyDescent="0.2">
      <c r="A37" s="45"/>
    </row>
    <row r="38" spans="1:16" ht="22.9" customHeight="1" thickBot="1" x14ac:dyDescent="0.25">
      <c r="L38" s="10"/>
    </row>
    <row r="39" spans="1:16" ht="22.9" customHeight="1" x14ac:dyDescent="0.2">
      <c r="A39" s="27" t="s">
        <v>68</v>
      </c>
      <c r="B39" s="28"/>
      <c r="C39" s="28"/>
      <c r="D39" s="28"/>
      <c r="E39" s="28"/>
      <c r="F39" s="28"/>
      <c r="G39" s="28"/>
      <c r="H39" s="28"/>
      <c r="I39" s="28"/>
      <c r="J39" s="28"/>
      <c r="K39" s="29"/>
      <c r="L39" s="10"/>
    </row>
    <row r="40" spans="1:16" ht="22.9" customHeight="1" x14ac:dyDescent="0.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2"/>
      <c r="L40" s="10"/>
    </row>
    <row r="41" spans="1:16" ht="22.9" customHeight="1" x14ac:dyDescent="0.2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2"/>
      <c r="L41" s="10"/>
    </row>
    <row r="42" spans="1:16" ht="22.9" customHeight="1" x14ac:dyDescent="0.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2"/>
      <c r="L42" s="10"/>
      <c r="O42" s="10"/>
      <c r="P42" s="10"/>
    </row>
    <row r="43" spans="1:16" ht="22.9" customHeight="1" x14ac:dyDescent="0.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2"/>
      <c r="L43" s="10"/>
      <c r="O43" s="10"/>
      <c r="P43" s="10"/>
    </row>
    <row r="44" spans="1:16" ht="22.9" customHeight="1" x14ac:dyDescent="0.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2"/>
      <c r="L44" s="10"/>
      <c r="O44" s="10"/>
      <c r="P44" s="10"/>
    </row>
    <row r="45" spans="1:16" ht="22.9" customHeight="1" x14ac:dyDescent="0.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2"/>
      <c r="L45" s="10"/>
      <c r="O45" s="10"/>
      <c r="P45" s="10"/>
    </row>
    <row r="46" spans="1:16" ht="22.9" customHeight="1" x14ac:dyDescent="0.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2"/>
      <c r="L46" s="10"/>
      <c r="O46" s="10"/>
      <c r="P46" s="10"/>
    </row>
    <row r="47" spans="1:16" ht="22.9" customHeight="1" x14ac:dyDescent="0.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2"/>
      <c r="O47" s="10"/>
      <c r="P47" s="10"/>
    </row>
    <row r="48" spans="1:16" ht="27" customHeight="1" x14ac:dyDescent="0.2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2"/>
      <c r="O48" s="10"/>
      <c r="P48" s="10"/>
    </row>
    <row r="49" spans="1:16" x14ac:dyDescent="0.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2"/>
      <c r="O49" s="10"/>
      <c r="P49" s="10"/>
    </row>
    <row r="50" spans="1:16" s="10" customFormat="1" x14ac:dyDescent="0.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2"/>
      <c r="L50" s="8"/>
      <c r="M50" s="8"/>
      <c r="N50" s="8"/>
    </row>
    <row r="51" spans="1:16" s="10" customFormat="1" x14ac:dyDescent="0.2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2"/>
      <c r="L51" s="8"/>
      <c r="M51" s="8"/>
      <c r="N51" s="8"/>
    </row>
    <row r="52" spans="1:16" s="10" customFormat="1" ht="13.5" thickBo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5"/>
      <c r="L52" s="8"/>
      <c r="M52" s="8"/>
      <c r="N52" s="8"/>
    </row>
    <row r="53" spans="1:16" s="10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6" s="10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6" s="10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6" s="10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6" s="10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6" s="10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6" s="10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6" s="10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6" s="10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6" s="10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6" s="10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6" x14ac:dyDescent="0.2">
      <c r="N64" s="10"/>
      <c r="O64" s="10"/>
      <c r="P64" s="10"/>
    </row>
    <row r="65" spans="14:16" x14ac:dyDescent="0.2">
      <c r="N65" s="10"/>
      <c r="O65" s="10"/>
      <c r="P65" s="10"/>
    </row>
  </sheetData>
  <sheetProtection formatCells="0"/>
  <mergeCells count="7">
    <mergeCell ref="A3:C3"/>
    <mergeCell ref="D3:E3"/>
    <mergeCell ref="A8:K8"/>
    <mergeCell ref="A23:K23"/>
    <mergeCell ref="A1:E1"/>
    <mergeCell ref="A2:C2"/>
    <mergeCell ref="D2:E2"/>
  </mergeCells>
  <phoneticPr fontId="8" type="noConversion"/>
  <dataValidations count="2">
    <dataValidation showDropDown="1" showInputMessage="1" showErrorMessage="1" sqref="D2:E2" xr:uid="{32454E26-A467-49D1-8AC2-145E328D9FF3}"/>
    <dataValidation type="list" allowBlank="1" showInputMessage="1" showErrorMessage="1" sqref="D3:E3" xr:uid="{5E652BC4-FF93-4883-9F9E-7A08088AA961}">
      <formula1>"Acartia tonsa"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D28A8-F637-4F87-890F-646F6B4B368A}">
  <dimension ref="A1:D8"/>
  <sheetViews>
    <sheetView workbookViewId="0">
      <selection activeCell="C27" sqref="C27"/>
    </sheetView>
  </sheetViews>
  <sheetFormatPr baseColWidth="10" defaultColWidth="11.42578125" defaultRowHeight="12.75" x14ac:dyDescent="0.2"/>
  <cols>
    <col min="2" max="2" width="39.140625" bestFit="1" customWidth="1"/>
    <col min="3" max="3" width="27.28515625" bestFit="1" customWidth="1"/>
    <col min="4" max="4" width="106.7109375" style="121" customWidth="1"/>
  </cols>
  <sheetData>
    <row r="1" spans="1:4" x14ac:dyDescent="0.2">
      <c r="A1" s="116" t="s">
        <v>82</v>
      </c>
      <c r="B1" s="116" t="s">
        <v>108</v>
      </c>
      <c r="C1" s="116" t="s">
        <v>83</v>
      </c>
      <c r="D1" s="117" t="s">
        <v>84</v>
      </c>
    </row>
    <row r="2" spans="1:4" x14ac:dyDescent="0.2">
      <c r="A2" s="118">
        <v>46202</v>
      </c>
      <c r="B2" s="119" t="s">
        <v>109</v>
      </c>
      <c r="C2" s="119" t="s">
        <v>110</v>
      </c>
      <c r="D2" s="120" t="s">
        <v>129</v>
      </c>
    </row>
    <row r="3" spans="1:4" x14ac:dyDescent="0.2">
      <c r="A3" s="118">
        <v>46202</v>
      </c>
      <c r="B3" s="119" t="s">
        <v>109</v>
      </c>
      <c r="C3" s="119" t="s">
        <v>110</v>
      </c>
      <c r="D3" s="120" t="s">
        <v>130</v>
      </c>
    </row>
    <row r="4" spans="1:4" x14ac:dyDescent="0.2">
      <c r="A4" s="118">
        <v>46202</v>
      </c>
      <c r="B4" s="119" t="s">
        <v>109</v>
      </c>
      <c r="C4" s="119" t="s">
        <v>121</v>
      </c>
      <c r="D4" s="120" t="s">
        <v>122</v>
      </c>
    </row>
    <row r="5" spans="1:4" x14ac:dyDescent="0.2">
      <c r="A5" s="118">
        <v>46202</v>
      </c>
      <c r="B5" s="119" t="s">
        <v>109</v>
      </c>
      <c r="C5" s="119" t="s">
        <v>123</v>
      </c>
      <c r="D5" s="120" t="s">
        <v>124</v>
      </c>
    </row>
    <row r="6" spans="1:4" x14ac:dyDescent="0.2">
      <c r="A6" s="118">
        <v>46202</v>
      </c>
      <c r="B6" s="119" t="s">
        <v>109</v>
      </c>
      <c r="C6" s="119" t="s">
        <v>133</v>
      </c>
      <c r="D6" s="120" t="s">
        <v>132</v>
      </c>
    </row>
    <row r="7" spans="1:4" x14ac:dyDescent="0.2">
      <c r="A7" s="118"/>
      <c r="B7" s="119"/>
      <c r="C7" s="119"/>
      <c r="D7" s="120"/>
    </row>
    <row r="8" spans="1:4" x14ac:dyDescent="0.2">
      <c r="A8" s="118"/>
      <c r="B8" s="119"/>
      <c r="C8" s="119"/>
      <c r="D8" s="1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Description de l'échantillon</vt:lpstr>
      <vt:lpstr>Informations essais ecotox</vt:lpstr>
      <vt:lpstr>Données brutes algues</vt:lpstr>
      <vt:lpstr>Données Brutes V. fischeri</vt:lpstr>
      <vt:lpstr>Données brutes Ceramium</vt:lpstr>
      <vt:lpstr>Données brutes Huîtres</vt:lpstr>
      <vt:lpstr>Données brutes Copépodes Arcati</vt:lpstr>
      <vt:lpstr>Log</vt:lpstr>
    </vt:vector>
  </TitlesOfParts>
  <Manager/>
  <Company>INERIS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DRC-GREAUD Lauriane</dc:creator>
  <cp:keywords/>
  <dc:description/>
  <cp:lastModifiedBy>CHABOT Laure</cp:lastModifiedBy>
  <cp:revision/>
  <dcterms:created xsi:type="dcterms:W3CDTF">2003-11-05T11:14:30Z</dcterms:created>
  <dcterms:modified xsi:type="dcterms:W3CDTF">2026-06-29T16:00:11Z</dcterms:modified>
  <cp:category/>
  <cp:contentStatus/>
</cp:coreProperties>
</file>